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externalReferences>
    <externalReference r:id="rId6"/>
  </externalReferences>
  <calcPr calcId="144525"/>
</workbook>
</file>

<file path=xl/calcChain.xml><?xml version="1.0" encoding="utf-8"?>
<calcChain xmlns="http://schemas.openxmlformats.org/spreadsheetml/2006/main">
  <c r="E39" i="2" l="1"/>
  <c r="E83" i="1"/>
  <c r="D83" i="1"/>
  <c r="D74" i="1"/>
  <c r="E88" i="2" l="1"/>
  <c r="E74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<sst xmlns="http://schemas.openxmlformats.org/spreadsheetml/2006/main" count="577" uniqueCount="366">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</sst>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3" fontId="6" fillId="0" borderId="3" xfId="0" applyNumberFormat="1" applyFont="1" applyFill="1" applyBorder="1" applyAlignment="1">
      <alignment horizontal="center"/>
    </xf>
    <xf numFmtId="3" fontId="6" fillId="5" borderId="3" xfId="0" applyNumberFormat="1" applyFont="1" applyFill="1" applyBorder="1" applyAlignment="1" applyProtection="1">
      <alignment horizontal="center" vertical="center"/>
      <protection locked="0"/>
    </xf>
    <xf numFmtId="43" fontId="5" fillId="0" borderId="0" xfId="0" applyNumberFormat="1" applyFont="1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5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oitceva.e/Desktop/!&#1056;&#1072;&#1089;&#1095;&#1077;&#1090;%20&#1041;&#1057;%20&#1087;&#1086;%20&#1050;&#1057;%20&#1089;%2001.01.2023%20&#1076;&#1083;&#1103;%20&#1075;&#1072;&#1088;&#1072;&#1085;&#1090;&#1080;&#1081;%20&#1087;&#1086;%20&#1087;&#1088;&#1086;&#1092;&#1080;&#1083;&#1103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области"/>
      <sheetName val="Облученская РБ 1-й уровень"/>
      <sheetName val="Теплоозерская ЦРБ 1-й уровень"/>
      <sheetName val="Николаевская РБ 1-й уровень"/>
      <sheetName val="Смидовичская РБ 1-й уровень"/>
      <sheetName val="Ленинская ЦРБ 1-й уровень"/>
      <sheetName val="Октябрьская ЦРБ 1-й уровень"/>
      <sheetName val="Валдгеймская ЦРБ 1-й уровень"/>
      <sheetName val="ИСИДА 1-й уровень"/>
      <sheetName val="Областная 2-й уровень"/>
      <sheetName val="Детская 2-й уровень"/>
      <sheetName val="КВД 2-й уровень"/>
      <sheetName val="Инфекционная 2-й уровень"/>
      <sheetName val="Санус 2-й уровень"/>
      <sheetName val="Перинатальный центр 2-й уровень"/>
      <sheetName val="Онкология 3-й уровень"/>
      <sheetName val="ДКБ 3-й уровень"/>
      <sheetName val="ККБ № 1 3-й уровен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E84" sqref="E84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9.140625" style="43" customWidth="1"/>
    <col min="7" max="7" width="13.85546875" style="43" customWidth="1"/>
    <col min="8" max="8" width="20.7109375" style="43" customWidth="1"/>
    <col min="9" max="9" width="9.140625" style="43" customWidth="1"/>
    <col min="10" max="16384" width="9.140625" style="43"/>
  </cols>
  <sheetData>
    <row r="1" spans="1:5" ht="83.25" customHeight="1" x14ac:dyDescent="0.3">
      <c r="A1" s="58" t="s">
        <v>365</v>
      </c>
      <c r="B1" s="59"/>
      <c r="C1" s="60"/>
      <c r="D1" s="60"/>
      <c r="E1" s="60"/>
    </row>
    <row r="3" spans="1:5" x14ac:dyDescent="0.3">
      <c r="A3" s="61" t="s">
        <v>0</v>
      </c>
      <c r="B3" s="61"/>
      <c r="C3" s="64" t="s">
        <v>1</v>
      </c>
      <c r="D3" s="65" t="s">
        <v>2</v>
      </c>
      <c r="E3" s="65" t="s">
        <v>3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6</v>
      </c>
      <c r="E10" s="5">
        <f>E11+E12+E13+E14+E15</f>
        <v>191635</v>
      </c>
    </row>
    <row r="11" spans="1:5" x14ac:dyDescent="0.3">
      <c r="A11" s="33">
        <v>6</v>
      </c>
      <c r="B11" s="29"/>
      <c r="C11" s="32" t="s">
        <v>9</v>
      </c>
      <c r="D11" s="27">
        <v>2</v>
      </c>
      <c r="E11" s="27">
        <v>50959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4</v>
      </c>
      <c r="E14" s="27">
        <v>140676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9</v>
      </c>
      <c r="E16" s="5">
        <f>E17</f>
        <v>96894</v>
      </c>
    </row>
    <row r="17" spans="1:5" x14ac:dyDescent="0.3">
      <c r="A17" s="33">
        <v>12</v>
      </c>
      <c r="B17" s="29"/>
      <c r="C17" s="32" t="s">
        <v>13</v>
      </c>
      <c r="D17" s="54">
        <v>9</v>
      </c>
      <c r="E17" s="54">
        <v>96894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41</v>
      </c>
      <c r="E18" s="5">
        <f>E19</f>
        <v>1295353</v>
      </c>
    </row>
    <row r="19" spans="1:5" x14ac:dyDescent="0.3">
      <c r="A19" s="33">
        <v>14</v>
      </c>
      <c r="B19" s="29"/>
      <c r="C19" s="32" t="s">
        <v>15</v>
      </c>
      <c r="D19" s="53">
        <v>41</v>
      </c>
      <c r="E19" s="53">
        <v>1295353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6</v>
      </c>
      <c r="E20" s="5">
        <f>E21</f>
        <v>202401</v>
      </c>
    </row>
    <row r="21" spans="1:5" x14ac:dyDescent="0.3">
      <c r="A21" s="33">
        <v>16</v>
      </c>
      <c r="B21" s="29"/>
      <c r="C21" s="32" t="s">
        <v>17</v>
      </c>
      <c r="D21" s="53">
        <v>6</v>
      </c>
      <c r="E21" s="53">
        <v>202401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9</v>
      </c>
      <c r="E22" s="5">
        <f>E23+E24</f>
        <v>205308</v>
      </c>
    </row>
    <row r="23" spans="1:5" x14ac:dyDescent="0.3">
      <c r="A23" s="33">
        <v>18</v>
      </c>
      <c r="B23" s="29"/>
      <c r="C23" s="32" t="s">
        <v>19</v>
      </c>
      <c r="D23" s="54">
        <v>0</v>
      </c>
      <c r="E23" s="54">
        <v>0</v>
      </c>
    </row>
    <row r="24" spans="1:5" x14ac:dyDescent="0.3">
      <c r="A24" s="33">
        <v>19</v>
      </c>
      <c r="B24" s="29"/>
      <c r="C24" s="32" t="s">
        <v>20</v>
      </c>
      <c r="D24" s="54">
        <v>9</v>
      </c>
      <c r="E24" s="54">
        <v>205308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1</v>
      </c>
      <c r="E25" s="5">
        <f>E26</f>
        <v>66032</v>
      </c>
    </row>
    <row r="26" spans="1:5" x14ac:dyDescent="0.3">
      <c r="A26" s="33">
        <v>21</v>
      </c>
      <c r="B26" s="29"/>
      <c r="C26" s="32" t="s">
        <v>22</v>
      </c>
      <c r="D26" s="54">
        <v>1</v>
      </c>
      <c r="E26" s="54">
        <v>66032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568</v>
      </c>
      <c r="E35" s="5">
        <f>E36+E37</f>
        <v>13323722</v>
      </c>
    </row>
    <row r="36" spans="1:5" x14ac:dyDescent="0.3">
      <c r="A36" s="33">
        <v>31</v>
      </c>
      <c r="B36" s="29"/>
      <c r="C36" s="32" t="s">
        <v>32</v>
      </c>
      <c r="D36" s="54">
        <v>568</v>
      </c>
      <c r="E36" s="54">
        <v>13323722</v>
      </c>
    </row>
    <row r="37" spans="1:5" x14ac:dyDescent="0.3">
      <c r="A37" s="33">
        <v>32</v>
      </c>
      <c r="B37" s="29"/>
      <c r="C37" s="32" t="s">
        <v>33</v>
      </c>
      <c r="D37" s="54">
        <v>0</v>
      </c>
      <c r="E37" s="54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7</v>
      </c>
      <c r="E38" s="5">
        <f>E39+E40+E41</f>
        <v>324416</v>
      </c>
    </row>
    <row r="39" spans="1:5" x14ac:dyDescent="0.3">
      <c r="A39" s="33">
        <v>34</v>
      </c>
      <c r="B39" s="29"/>
      <c r="C39" s="32" t="s">
        <v>35</v>
      </c>
      <c r="D39" s="54">
        <v>7</v>
      </c>
      <c r="E39" s="54">
        <v>324416</v>
      </c>
    </row>
    <row r="40" spans="1:5" x14ac:dyDescent="0.3">
      <c r="A40" s="33">
        <v>35</v>
      </c>
      <c r="B40" s="29"/>
      <c r="C40" s="32" t="s">
        <v>36</v>
      </c>
      <c r="D40" s="54">
        <v>0</v>
      </c>
      <c r="E40" s="54">
        <v>0</v>
      </c>
    </row>
    <row r="41" spans="1:5" x14ac:dyDescent="0.3">
      <c r="A41" s="33">
        <v>36</v>
      </c>
      <c r="B41" s="29"/>
      <c r="C41" s="32" t="s">
        <v>37</v>
      </c>
      <c r="D41" s="54">
        <v>0</v>
      </c>
      <c r="E41" s="54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168</v>
      </c>
      <c r="E44" s="5">
        <f>E45+E46+E47+E48</f>
        <v>4144276</v>
      </c>
    </row>
    <row r="45" spans="1:5" x14ac:dyDescent="0.3">
      <c r="A45" s="33">
        <v>40</v>
      </c>
      <c r="B45" s="29"/>
      <c r="C45" s="32" t="s">
        <v>41</v>
      </c>
      <c r="D45" s="27">
        <v>168</v>
      </c>
      <c r="E45" s="27">
        <v>4144276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95</v>
      </c>
      <c r="E49" s="5">
        <f>E50</f>
        <v>2553543</v>
      </c>
    </row>
    <row r="50" spans="1:5" x14ac:dyDescent="0.3">
      <c r="A50" s="33">
        <v>45</v>
      </c>
      <c r="B50" s="29"/>
      <c r="C50" s="32" t="s">
        <v>46</v>
      </c>
      <c r="D50" s="27">
        <v>95</v>
      </c>
      <c r="E50" s="27">
        <v>2553543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1</v>
      </c>
      <c r="E54" s="5">
        <f>E55</f>
        <v>61366</v>
      </c>
    </row>
    <row r="55" spans="1:5" x14ac:dyDescent="0.3">
      <c r="A55" s="33">
        <v>50</v>
      </c>
      <c r="B55" s="29"/>
      <c r="C55" s="32" t="s">
        <v>51</v>
      </c>
      <c r="D55" s="27">
        <v>1</v>
      </c>
      <c r="E55" s="27">
        <v>61366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6</v>
      </c>
      <c r="E66" s="5">
        <f>E67+E68</f>
        <v>129910</v>
      </c>
    </row>
    <row r="67" spans="1:5" x14ac:dyDescent="0.3">
      <c r="A67" s="33">
        <v>62</v>
      </c>
      <c r="B67" s="29"/>
      <c r="C67" s="32" t="s">
        <v>63</v>
      </c>
      <c r="D67" s="27">
        <v>6</v>
      </c>
      <c r="E67" s="27">
        <v>129910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1</v>
      </c>
      <c r="E69" s="5">
        <f>E70</f>
        <v>18302</v>
      </c>
    </row>
    <row r="70" spans="1:5" x14ac:dyDescent="0.3">
      <c r="A70" s="33">
        <v>65</v>
      </c>
      <c r="B70" s="29"/>
      <c r="C70" s="32" t="s">
        <v>66</v>
      </c>
      <c r="D70" s="27">
        <v>1</v>
      </c>
      <c r="E70" s="27">
        <v>18302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5</v>
      </c>
      <c r="E71" s="5">
        <f>E72</f>
        <v>69979</v>
      </c>
    </row>
    <row r="72" spans="1:5" x14ac:dyDescent="0.3">
      <c r="A72" s="33">
        <v>67</v>
      </c>
      <c r="B72" s="29"/>
      <c r="C72" s="32" t="s">
        <v>68</v>
      </c>
      <c r="D72" s="27">
        <v>5</v>
      </c>
      <c r="E72" s="27">
        <v>69979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248</v>
      </c>
      <c r="E73" s="5">
        <f>E74</f>
        <v>10791499</v>
      </c>
    </row>
    <row r="74" spans="1:5" x14ac:dyDescent="0.3">
      <c r="A74" s="33">
        <v>69</v>
      </c>
      <c r="B74" s="29"/>
      <c r="C74" s="32" t="s">
        <v>70</v>
      </c>
      <c r="D74" s="27">
        <f>220+28</f>
        <v>248</v>
      </c>
      <c r="E74" s="27">
        <f>10541499+250000</f>
        <v>10791499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8</v>
      </c>
      <c r="E75" s="5">
        <f>E76</f>
        <v>479447</v>
      </c>
    </row>
    <row r="76" spans="1:5" x14ac:dyDescent="0.3">
      <c r="A76" s="33">
        <v>71</v>
      </c>
      <c r="B76" s="29"/>
      <c r="C76" s="32" t="s">
        <v>72</v>
      </c>
      <c r="D76" s="27">
        <v>8</v>
      </c>
      <c r="E76" s="27">
        <v>479447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17</v>
      </c>
      <c r="E77" s="5">
        <f>E78+E79</f>
        <v>575983</v>
      </c>
    </row>
    <row r="78" spans="1:5" x14ac:dyDescent="0.3">
      <c r="A78" s="33">
        <v>73</v>
      </c>
      <c r="B78" s="29"/>
      <c r="C78" s="32" t="s">
        <v>74</v>
      </c>
      <c r="D78" s="27">
        <v>17</v>
      </c>
      <c r="E78" s="27">
        <v>575983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1</v>
      </c>
      <c r="E80" s="5">
        <f>E81</f>
        <v>28351</v>
      </c>
    </row>
    <row r="81" spans="1:5" x14ac:dyDescent="0.3">
      <c r="A81" s="33">
        <v>76</v>
      </c>
      <c r="B81" s="29"/>
      <c r="C81" s="32" t="s">
        <v>77</v>
      </c>
      <c r="D81" s="27">
        <v>1</v>
      </c>
      <c r="E81" s="27">
        <v>28351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377</v>
      </c>
      <c r="E82" s="5">
        <f>E83</f>
        <v>9621670</v>
      </c>
    </row>
    <row r="83" spans="1:5" x14ac:dyDescent="0.3">
      <c r="A83" s="33">
        <v>78</v>
      </c>
      <c r="B83" s="29"/>
      <c r="C83" s="32" t="s">
        <v>79</v>
      </c>
      <c r="D83" s="27">
        <f>327+50</f>
        <v>377</v>
      </c>
      <c r="E83" s="27">
        <f>9321670+300000</f>
        <v>9621670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18</v>
      </c>
      <c r="E86" s="5">
        <f>E87+E88</f>
        <v>735918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18</v>
      </c>
      <c r="E88" s="27">
        <v>735918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50</v>
      </c>
      <c r="E89" s="5">
        <f>E90</f>
        <v>1383435</v>
      </c>
    </row>
    <row r="90" spans="1:5" x14ac:dyDescent="0.3">
      <c r="A90" s="33">
        <v>85</v>
      </c>
      <c r="B90" s="29"/>
      <c r="C90" s="32" t="s">
        <v>86</v>
      </c>
      <c r="D90" s="27">
        <v>50</v>
      </c>
      <c r="E90" s="27">
        <v>1383435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74</v>
      </c>
      <c r="E91" s="5">
        <f>E92+E93</f>
        <v>1690067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74</v>
      </c>
      <c r="E93" s="27">
        <v>1690067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6</v>
      </c>
      <c r="E96" s="5">
        <f>E97</f>
        <v>257667</v>
      </c>
    </row>
    <row r="97" spans="1:5" x14ac:dyDescent="0.3">
      <c r="A97" s="33">
        <v>92</v>
      </c>
      <c r="B97" s="29"/>
      <c r="C97" s="32" t="s">
        <v>93</v>
      </c>
      <c r="D97" s="27">
        <v>6</v>
      </c>
      <c r="E97" s="27">
        <v>257667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2</v>
      </c>
      <c r="E98" s="5">
        <f>E99</f>
        <v>63878</v>
      </c>
    </row>
    <row r="99" spans="1:5" x14ac:dyDescent="0.3">
      <c r="A99" s="33">
        <v>94</v>
      </c>
      <c r="B99" s="29"/>
      <c r="C99" s="32" t="s">
        <v>95</v>
      </c>
      <c r="D99" s="27">
        <v>2</v>
      </c>
      <c r="E99" s="27">
        <v>63878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28</v>
      </c>
      <c r="E100" s="5">
        <f>E101</f>
        <v>1497196</v>
      </c>
    </row>
    <row r="101" spans="1:5" x14ac:dyDescent="0.3">
      <c r="A101" s="33">
        <v>96</v>
      </c>
      <c r="B101" s="29"/>
      <c r="C101" s="32" t="s">
        <v>97</v>
      </c>
      <c r="D101" s="27">
        <v>28</v>
      </c>
      <c r="E101" s="27">
        <v>1497196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9" t="s">
        <v>106</v>
      </c>
      <c r="B110" s="67"/>
      <c r="C110" s="68"/>
      <c r="D110" s="36">
        <v>1752</v>
      </c>
      <c r="E110" s="36">
        <v>49808248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1752</v>
      </c>
      <c r="E111" s="37">
        <f>SUM(E108,E103,E102,E100,E98,E96,E94,E91,E89,E86,E84,E82,E80,E77,E75,E73,E71,E69,E66,E56,E54,E51,E49,E44,E42,E38,E35,E33,E31,E29,E27,E25,E22,E20,E18,E16,E10,E6)</f>
        <v>49808248</v>
      </c>
    </row>
    <row r="113" spans="1:5" x14ac:dyDescent="0.3">
      <c r="A113" s="61" t="s">
        <v>0</v>
      </c>
      <c r="B113" s="61" t="s">
        <v>107</v>
      </c>
      <c r="C113" s="64" t="s">
        <v>108</v>
      </c>
      <c r="D113" s="65" t="s">
        <v>109</v>
      </c>
      <c r="E113" s="65" t="s">
        <v>3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1" t="s">
        <v>0</v>
      </c>
      <c r="B121" s="61"/>
      <c r="C121" s="64" t="s">
        <v>116</v>
      </c>
      <c r="D121" s="65" t="s">
        <v>2</v>
      </c>
      <c r="E121" s="65" t="s">
        <v>3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6" t="s">
        <v>106</v>
      </c>
      <c r="B191" s="67"/>
      <c r="C191" s="68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4" priority="158">
      <formula>IF($B6&lt;&gt;"",1,0)</formula>
    </cfRule>
  </conditionalFormatting>
  <conditionalFormatting sqref="D10:E10">
    <cfRule type="expression" dxfId="103" priority="157">
      <formula>IF($B10&lt;&gt;"",1,0)</formula>
    </cfRule>
  </conditionalFormatting>
  <conditionalFormatting sqref="D16:E16">
    <cfRule type="expression" dxfId="102" priority="156">
      <formula>IF($B16&lt;&gt;"",1,0)</formula>
    </cfRule>
  </conditionalFormatting>
  <conditionalFormatting sqref="D18:E18">
    <cfRule type="expression" dxfId="101" priority="155">
      <formula>IF($B18&lt;&gt;"",1,0)</formula>
    </cfRule>
  </conditionalFormatting>
  <conditionalFormatting sqref="D20:E20">
    <cfRule type="expression" dxfId="100" priority="154">
      <formula>IF($B20&lt;&gt;"",1,0)</formula>
    </cfRule>
  </conditionalFormatting>
  <conditionalFormatting sqref="D22:E22">
    <cfRule type="expression" dxfId="99" priority="153">
      <formula>IF($B22&lt;&gt;"",1,0)</formula>
    </cfRule>
  </conditionalFormatting>
  <conditionalFormatting sqref="D25:E25">
    <cfRule type="expression" dxfId="98" priority="152">
      <formula>IF($B25&lt;&gt;"",1,0)</formula>
    </cfRule>
  </conditionalFormatting>
  <conditionalFormatting sqref="D27:E27">
    <cfRule type="expression" dxfId="97" priority="151">
      <formula>IF($B27&lt;&gt;"",1,0)</formula>
    </cfRule>
  </conditionalFormatting>
  <conditionalFormatting sqref="D29:E29">
    <cfRule type="expression" dxfId="96" priority="150">
      <formula>IF($B29&lt;&gt;"",1,0)</formula>
    </cfRule>
  </conditionalFormatting>
  <conditionalFormatting sqref="D31:E31">
    <cfRule type="expression" dxfId="95" priority="149">
      <formula>IF($B31&lt;&gt;"",1,0)</formula>
    </cfRule>
  </conditionalFormatting>
  <conditionalFormatting sqref="D33:E33">
    <cfRule type="expression" dxfId="94" priority="148">
      <formula>IF($B33&lt;&gt;"",1,0)</formula>
    </cfRule>
  </conditionalFormatting>
  <conditionalFormatting sqref="D35:E35">
    <cfRule type="expression" dxfId="93" priority="147">
      <formula>IF($B35&lt;&gt;"",1,0)</formula>
    </cfRule>
  </conditionalFormatting>
  <conditionalFormatting sqref="D38:E38">
    <cfRule type="expression" dxfId="92" priority="146">
      <formula>IF($B38&lt;&gt;"",1,0)</formula>
    </cfRule>
  </conditionalFormatting>
  <conditionalFormatting sqref="D42:E42">
    <cfRule type="expression" dxfId="91" priority="145">
      <formula>IF($B42&lt;&gt;"",1,0)</formula>
    </cfRule>
  </conditionalFormatting>
  <conditionalFormatting sqref="D44:E44">
    <cfRule type="expression" dxfId="90" priority="144">
      <formula>IF($B44&lt;&gt;"",1,0)</formula>
    </cfRule>
  </conditionalFormatting>
  <conditionalFormatting sqref="D49:E49">
    <cfRule type="expression" dxfId="89" priority="143">
      <formula>IF($B49&lt;&gt;"",1,0)</formula>
    </cfRule>
  </conditionalFormatting>
  <conditionalFormatting sqref="D51:E51">
    <cfRule type="expression" dxfId="88" priority="142">
      <formula>IF($B51&lt;&gt;"",1,0)</formula>
    </cfRule>
  </conditionalFormatting>
  <conditionalFormatting sqref="D54:E54">
    <cfRule type="expression" dxfId="87" priority="141">
      <formula>IF($B54&lt;&gt;"",1,0)</formula>
    </cfRule>
  </conditionalFormatting>
  <conditionalFormatting sqref="D56:E56">
    <cfRule type="expression" dxfId="86" priority="140">
      <formula>IF($B56&lt;&gt;"",1,0)</formula>
    </cfRule>
  </conditionalFormatting>
  <conditionalFormatting sqref="D66:E66">
    <cfRule type="expression" dxfId="85" priority="139">
      <formula>IF($B66&lt;&gt;"",1,0)</formula>
    </cfRule>
  </conditionalFormatting>
  <conditionalFormatting sqref="D69:E69">
    <cfRule type="expression" dxfId="84" priority="138">
      <formula>IF($B69&lt;&gt;"",1,0)</formula>
    </cfRule>
  </conditionalFormatting>
  <conditionalFormatting sqref="D71:E71">
    <cfRule type="expression" dxfId="83" priority="137">
      <formula>IF($B71&lt;&gt;"",1,0)</formula>
    </cfRule>
  </conditionalFormatting>
  <conditionalFormatting sqref="D73:E73">
    <cfRule type="expression" dxfId="82" priority="136">
      <formula>IF($B73&lt;&gt;"",1,0)</formula>
    </cfRule>
  </conditionalFormatting>
  <conditionalFormatting sqref="D75:E75">
    <cfRule type="expression" dxfId="81" priority="135">
      <formula>IF($B75&lt;&gt;"",1,0)</formula>
    </cfRule>
  </conditionalFormatting>
  <conditionalFormatting sqref="D77:E77">
    <cfRule type="expression" dxfId="80" priority="134">
      <formula>IF($B77&lt;&gt;"",1,0)</formula>
    </cfRule>
  </conditionalFormatting>
  <conditionalFormatting sqref="D80:E80">
    <cfRule type="expression" dxfId="79" priority="133">
      <formula>IF($B80&lt;&gt;"",1,0)</formula>
    </cfRule>
  </conditionalFormatting>
  <conditionalFormatting sqref="D82:E82">
    <cfRule type="expression" dxfId="78" priority="132">
      <formula>IF($B82&lt;&gt;"",1,0)</formula>
    </cfRule>
  </conditionalFormatting>
  <conditionalFormatting sqref="D84:E84">
    <cfRule type="expression" dxfId="77" priority="131">
      <formula>IF($B84&lt;&gt;"",1,0)</formula>
    </cfRule>
  </conditionalFormatting>
  <conditionalFormatting sqref="D86:E86">
    <cfRule type="expression" dxfId="76" priority="130">
      <formula>IF($B86&lt;&gt;"",1,0)</formula>
    </cfRule>
  </conditionalFormatting>
  <conditionalFormatting sqref="D89:E89">
    <cfRule type="expression" dxfId="75" priority="129">
      <formula>IF($B89&lt;&gt;"",1,0)</formula>
    </cfRule>
  </conditionalFormatting>
  <conditionalFormatting sqref="D91:E91">
    <cfRule type="expression" dxfId="74" priority="128">
      <formula>IF($B91&lt;&gt;"",1,0)</formula>
    </cfRule>
  </conditionalFormatting>
  <conditionalFormatting sqref="D94:E94">
    <cfRule type="expression" dxfId="73" priority="127">
      <formula>IF($B94&lt;&gt;"",1,0)</formula>
    </cfRule>
  </conditionalFormatting>
  <conditionalFormatting sqref="D96:E96">
    <cfRule type="expression" dxfId="72" priority="126">
      <formula>IF($B96&lt;&gt;"",1,0)</formula>
    </cfRule>
  </conditionalFormatting>
  <conditionalFormatting sqref="D98:E98">
    <cfRule type="expression" dxfId="71" priority="125">
      <formula>IF($B98&lt;&gt;"",1,0)</formula>
    </cfRule>
  </conditionalFormatting>
  <conditionalFormatting sqref="D100:E100">
    <cfRule type="expression" dxfId="70" priority="124">
      <formula>IF($B100&lt;&gt;"",1,0)</formula>
    </cfRule>
  </conditionalFormatting>
  <conditionalFormatting sqref="D102:E103">
    <cfRule type="expression" dxfId="69" priority="123">
      <formula>IF($B102&lt;&gt;"",1,0)</formula>
    </cfRule>
  </conditionalFormatting>
  <conditionalFormatting sqref="D108:E108">
    <cfRule type="expression" dxfId="68" priority="51">
      <formula>IF($B108&lt;&gt;"",1,0)</formula>
    </cfRule>
  </conditionalFormatting>
  <conditionalFormatting sqref="E110">
    <cfRule type="cellIs" dxfId="67" priority="43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6" priority="44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5" priority="339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4" priority="49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3" priority="50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2" priority="340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61" priority="46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60" priority="47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9" priority="48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8" priority="4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7" priority="159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6" priority="338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F1ECBC21-7A6C-482D-88A0-098A8302B51F}">
            <xm:f>IF('\Users\Voitceva.e\Desktop\[!Расчет БС по КС с 01.01.2023 для гарантий по профилям.xlsx]Облученская РБ 1-й уровень'!#REF!&lt;&gt;"",1,0)</xm:f>
            <x14:dxf>
              <fill>
                <patternFill>
                  <bgColor rgb="FFBFBFBF"/>
                </patternFill>
              </fill>
            </x14:dxf>
          </x14:cfRule>
          <xm:sqref>D19:E19</xm:sqref>
        </x14:conditionalFormatting>
        <x14:conditionalFormatting xmlns:xm="http://schemas.microsoft.com/office/excel/2006/main">
          <x14:cfRule type="expression" priority="1" id="{06797EE0-F7AB-46CE-BD9A-BF53CBC18070}">
            <xm:f>IF('\Users\Voitceva.e\Desktop\[!Расчет БС по КС с 01.01.2023 для гарантий по профилям.xlsx]Облученская РБ 1-й уровень'!#REF!&lt;&gt;"",1,0)</xm:f>
            <x14:dxf>
              <fill>
                <patternFill>
                  <bgColor rgb="FFBFBFBF"/>
                </patternFill>
              </fill>
            </x14:dxf>
          </x14:cfRule>
          <xm:sqref>D21:E21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6" width="9.140625" style="43" customWidth="1"/>
    <col min="7" max="16384" width="9.140625" style="43"/>
  </cols>
  <sheetData>
    <row r="1" spans="1:5" ht="75" customHeight="1" x14ac:dyDescent="0.3">
      <c r="A1" s="58" t="s">
        <v>365</v>
      </c>
      <c r="B1" s="59"/>
      <c r="C1" s="60"/>
      <c r="D1" s="59"/>
      <c r="E1" s="59"/>
    </row>
    <row r="3" spans="1:5" x14ac:dyDescent="0.3">
      <c r="A3" s="61" t="s">
        <v>0</v>
      </c>
      <c r="B3" s="61"/>
      <c r="C3" s="64" t="s">
        <v>1</v>
      </c>
      <c r="D3" s="65" t="s">
        <v>2</v>
      </c>
      <c r="E3" s="65" t="s">
        <v>3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1</v>
      </c>
      <c r="E35" s="31">
        <f>E36+E37</f>
        <v>17384</v>
      </c>
    </row>
    <row r="36" spans="1:5" x14ac:dyDescent="0.3">
      <c r="A36" s="33">
        <v>31</v>
      </c>
      <c r="B36" s="29"/>
      <c r="C36" s="32" t="s">
        <v>32</v>
      </c>
      <c r="D36" s="27">
        <v>1</v>
      </c>
      <c r="E36" s="27">
        <v>17384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5</v>
      </c>
      <c r="E38" s="31">
        <f>E39+E40+E41</f>
        <v>58936</v>
      </c>
    </row>
    <row r="39" spans="1:5" x14ac:dyDescent="0.3">
      <c r="A39" s="33">
        <v>34</v>
      </c>
      <c r="B39" s="29"/>
      <c r="C39" s="32" t="s">
        <v>35</v>
      </c>
      <c r="D39" s="27">
        <v>5</v>
      </c>
      <c r="E39" s="27">
        <f>63839-4903</f>
        <v>58936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3</v>
      </c>
      <c r="E44" s="31">
        <f>E45+E46+E47+E48</f>
        <v>40060</v>
      </c>
    </row>
    <row r="45" spans="1:5" x14ac:dyDescent="0.3">
      <c r="A45" s="33">
        <v>40</v>
      </c>
      <c r="B45" s="29"/>
      <c r="C45" s="32" t="s">
        <v>41</v>
      </c>
      <c r="D45" s="27">
        <v>3</v>
      </c>
      <c r="E45" s="27">
        <v>40060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3</v>
      </c>
      <c r="E49" s="31">
        <f>E50</f>
        <v>36349</v>
      </c>
    </row>
    <row r="50" spans="1:5" x14ac:dyDescent="0.3">
      <c r="A50" s="33">
        <v>45</v>
      </c>
      <c r="B50" s="29"/>
      <c r="C50" s="32" t="s">
        <v>46</v>
      </c>
      <c r="D50" s="27">
        <v>3</v>
      </c>
      <c r="E50" s="27">
        <v>36349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1</v>
      </c>
      <c r="E54" s="31">
        <f>E55</f>
        <v>11989</v>
      </c>
    </row>
    <row r="55" spans="1:5" x14ac:dyDescent="0.3">
      <c r="A55" s="33">
        <v>50</v>
      </c>
      <c r="B55" s="29"/>
      <c r="C55" s="32" t="s">
        <v>51</v>
      </c>
      <c r="D55" s="27">
        <v>1</v>
      </c>
      <c r="E55" s="27">
        <v>11989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1</v>
      </c>
      <c r="E73" s="31">
        <f>E74</f>
        <v>13488</v>
      </c>
    </row>
    <row r="74" spans="1:5" x14ac:dyDescent="0.3">
      <c r="A74" s="33">
        <v>69</v>
      </c>
      <c r="B74" s="29"/>
      <c r="C74" s="32" t="s">
        <v>70</v>
      </c>
      <c r="D74" s="27">
        <v>1</v>
      </c>
      <c r="E74" s="27">
        <v>13488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1</v>
      </c>
      <c r="E75" s="31">
        <f>E76</f>
        <v>21880</v>
      </c>
    </row>
    <row r="76" spans="1:5" x14ac:dyDescent="0.3">
      <c r="A76" s="33">
        <v>71</v>
      </c>
      <c r="B76" s="29"/>
      <c r="C76" s="32" t="s">
        <v>72</v>
      </c>
      <c r="D76" s="27">
        <v>1</v>
      </c>
      <c r="E76" s="27">
        <v>21880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2</v>
      </c>
      <c r="E86" s="31">
        <f>E87+E88</f>
        <v>34415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2</v>
      </c>
      <c r="E88" s="27">
        <f>94415-60000</f>
        <v>34415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2</v>
      </c>
      <c r="E100" s="31">
        <f>E101</f>
        <v>32371</v>
      </c>
    </row>
    <row r="101" spans="1:5" x14ac:dyDescent="0.3">
      <c r="A101" s="33">
        <v>96</v>
      </c>
      <c r="B101" s="29"/>
      <c r="C101" s="32" t="s">
        <v>97</v>
      </c>
      <c r="D101" s="27">
        <v>2</v>
      </c>
      <c r="E101" s="27">
        <v>32371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9" t="s">
        <v>106</v>
      </c>
      <c r="B110" s="67"/>
      <c r="C110" s="68"/>
      <c r="D110" s="15">
        <v>19</v>
      </c>
      <c r="E110" s="15">
        <v>266872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tabSelected="1" zoomScale="70" zoomScaleNormal="70" workbookViewId="0">
      <pane xSplit="3" ySplit="5" topLeftCell="D131" activePane="bottomRight" state="frozen"/>
      <selection pane="topRight" activeCell="D1" sqref="D1"/>
      <selection pane="bottomLeft" activeCell="A6" sqref="A6"/>
      <selection pane="bottomRight" activeCell="E169" sqref="E169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8" width="26.7109375" style="43" customWidth="1"/>
    <col min="9" max="16384" width="9.140625" style="43"/>
  </cols>
  <sheetData>
    <row r="1" spans="1:6" ht="63" customHeight="1" x14ac:dyDescent="0.3">
      <c r="A1" s="58" t="s">
        <v>365</v>
      </c>
      <c r="B1" s="60"/>
      <c r="C1" s="60"/>
      <c r="D1" s="59"/>
      <c r="E1" s="59"/>
    </row>
    <row r="3" spans="1:6" x14ac:dyDescent="0.3">
      <c r="A3" s="61" t="s">
        <v>0</v>
      </c>
      <c r="B3" s="61" t="s">
        <v>107</v>
      </c>
      <c r="C3" s="70" t="s">
        <v>108</v>
      </c>
      <c r="D3" s="71" t="s">
        <v>184</v>
      </c>
      <c r="E3" s="71" t="s">
        <v>3</v>
      </c>
    </row>
    <row r="4" spans="1:6" ht="15.75" customHeight="1" x14ac:dyDescent="0.3">
      <c r="A4" s="62"/>
      <c r="B4" s="62"/>
      <c r="C4" s="62"/>
      <c r="D4" s="62"/>
      <c r="E4" s="62"/>
    </row>
    <row r="5" spans="1:6" ht="15.75" customHeight="1" x14ac:dyDescent="0.3">
      <c r="A5" s="63"/>
      <c r="B5" s="63"/>
      <c r="C5" s="63"/>
      <c r="D5" s="63"/>
      <c r="E5" s="63"/>
    </row>
    <row r="6" spans="1:6" x14ac:dyDescent="0.3">
      <c r="A6" s="46">
        <v>1</v>
      </c>
      <c r="B6" s="72" t="s">
        <v>185</v>
      </c>
      <c r="C6" s="10" t="s">
        <v>186</v>
      </c>
      <c r="D6" s="27">
        <v>514</v>
      </c>
      <c r="E6" s="27">
        <v>412573</v>
      </c>
    </row>
    <row r="7" spans="1:6" x14ac:dyDescent="0.3">
      <c r="A7" s="46">
        <v>2</v>
      </c>
      <c r="B7" s="62"/>
      <c r="C7" s="10" t="s">
        <v>187</v>
      </c>
      <c r="D7" s="27">
        <v>0</v>
      </c>
      <c r="E7" s="27">
        <v>0</v>
      </c>
      <c r="F7" s="57"/>
    </row>
    <row r="8" spans="1:6" x14ac:dyDescent="0.3">
      <c r="A8" s="46">
        <v>3</v>
      </c>
      <c r="B8" s="62"/>
      <c r="C8" s="10" t="s">
        <v>188</v>
      </c>
      <c r="D8" s="27">
        <v>0</v>
      </c>
      <c r="E8" s="27">
        <v>0</v>
      </c>
      <c r="F8" s="57"/>
    </row>
    <row r="9" spans="1:6" x14ac:dyDescent="0.3">
      <c r="A9" s="46">
        <v>4</v>
      </c>
      <c r="B9" s="62"/>
      <c r="C9" s="10" t="s">
        <v>189</v>
      </c>
      <c r="D9" s="27">
        <v>0</v>
      </c>
      <c r="E9" s="27">
        <v>0</v>
      </c>
      <c r="F9" s="57"/>
    </row>
    <row r="10" spans="1:6" x14ac:dyDescent="0.3">
      <c r="A10" s="46">
        <v>5</v>
      </c>
      <c r="B10" s="62"/>
      <c r="C10" s="11" t="s">
        <v>190</v>
      </c>
      <c r="D10" s="27">
        <v>0</v>
      </c>
      <c r="E10" s="27">
        <v>0</v>
      </c>
      <c r="F10" s="57"/>
    </row>
    <row r="11" spans="1:6" x14ac:dyDescent="0.3">
      <c r="A11" s="46">
        <v>6</v>
      </c>
      <c r="B11" s="62"/>
      <c r="C11" s="11" t="s">
        <v>191</v>
      </c>
      <c r="D11" s="27">
        <v>0</v>
      </c>
      <c r="E11" s="27">
        <v>0</v>
      </c>
      <c r="F11" s="57"/>
    </row>
    <row r="12" spans="1:6" x14ac:dyDescent="0.3">
      <c r="A12" s="46">
        <v>7</v>
      </c>
      <c r="B12" s="62"/>
      <c r="C12" s="10" t="s">
        <v>192</v>
      </c>
      <c r="D12" s="27">
        <v>0</v>
      </c>
      <c r="E12" s="27">
        <v>0</v>
      </c>
      <c r="F12" s="57"/>
    </row>
    <row r="13" spans="1:6" x14ac:dyDescent="0.3">
      <c r="A13" s="46">
        <v>8</v>
      </c>
      <c r="B13" s="62"/>
      <c r="C13" s="10" t="s">
        <v>193</v>
      </c>
      <c r="D13" s="27">
        <v>0</v>
      </c>
      <c r="E13" s="27">
        <v>0</v>
      </c>
      <c r="F13" s="57"/>
    </row>
    <row r="14" spans="1:6" x14ac:dyDescent="0.3">
      <c r="A14" s="46">
        <v>9</v>
      </c>
      <c r="B14" s="62"/>
      <c r="C14" s="10" t="s">
        <v>194</v>
      </c>
      <c r="D14" s="27">
        <v>253</v>
      </c>
      <c r="E14" s="27">
        <v>160732</v>
      </c>
      <c r="F14" s="57"/>
    </row>
    <row r="15" spans="1:6" x14ac:dyDescent="0.3">
      <c r="A15" s="46">
        <v>10</v>
      </c>
      <c r="B15" s="62"/>
      <c r="C15" s="10" t="s">
        <v>195</v>
      </c>
      <c r="D15" s="27">
        <v>25</v>
      </c>
      <c r="E15" s="27">
        <v>19194</v>
      </c>
      <c r="F15" s="57"/>
    </row>
    <row r="16" spans="1:6" x14ac:dyDescent="0.3">
      <c r="A16" s="46">
        <v>11</v>
      </c>
      <c r="B16" s="62"/>
      <c r="C16" s="10" t="s">
        <v>196</v>
      </c>
      <c r="D16" s="27">
        <v>0</v>
      </c>
      <c r="E16" s="27">
        <v>0</v>
      </c>
      <c r="F16" s="57"/>
    </row>
    <row r="17" spans="1:6" x14ac:dyDescent="0.3">
      <c r="A17" s="46">
        <v>12</v>
      </c>
      <c r="B17" s="62"/>
      <c r="C17" s="10" t="s">
        <v>197</v>
      </c>
      <c r="D17" s="27">
        <v>0</v>
      </c>
      <c r="E17" s="27">
        <v>0</v>
      </c>
      <c r="F17" s="57"/>
    </row>
    <row r="18" spans="1:6" x14ac:dyDescent="0.3">
      <c r="A18" s="46">
        <v>13</v>
      </c>
      <c r="B18" s="62"/>
      <c r="C18" s="10" t="s">
        <v>198</v>
      </c>
      <c r="D18" s="27">
        <v>228</v>
      </c>
      <c r="E18" s="27">
        <v>168916</v>
      </c>
      <c r="F18" s="57"/>
    </row>
    <row r="19" spans="1:6" x14ac:dyDescent="0.3">
      <c r="A19" s="46">
        <v>14</v>
      </c>
      <c r="B19" s="62"/>
      <c r="C19" s="10" t="s">
        <v>199</v>
      </c>
      <c r="D19" s="27">
        <v>0</v>
      </c>
      <c r="E19" s="27">
        <v>0</v>
      </c>
      <c r="F19" s="57"/>
    </row>
    <row r="20" spans="1:6" x14ac:dyDescent="0.3">
      <c r="A20" s="46">
        <v>15</v>
      </c>
      <c r="B20" s="62"/>
      <c r="C20" s="10" t="s">
        <v>200</v>
      </c>
      <c r="D20" s="27">
        <v>0</v>
      </c>
      <c r="E20" s="27">
        <v>0</v>
      </c>
      <c r="F20" s="57"/>
    </row>
    <row r="21" spans="1:6" x14ac:dyDescent="0.3">
      <c r="A21" s="46">
        <v>16</v>
      </c>
      <c r="B21" s="62"/>
      <c r="C21" s="10" t="s">
        <v>201</v>
      </c>
      <c r="D21" s="27">
        <v>1440</v>
      </c>
      <c r="E21" s="27">
        <v>1010069</v>
      </c>
      <c r="F21" s="57"/>
    </row>
    <row r="22" spans="1:6" x14ac:dyDescent="0.3">
      <c r="A22" s="46">
        <v>17</v>
      </c>
      <c r="B22" s="62"/>
      <c r="C22" s="10" t="s">
        <v>202</v>
      </c>
      <c r="D22" s="27">
        <v>0</v>
      </c>
      <c r="E22" s="27">
        <v>0</v>
      </c>
      <c r="F22" s="57"/>
    </row>
    <row r="23" spans="1:6" x14ac:dyDescent="0.3">
      <c r="A23" s="46">
        <v>18</v>
      </c>
      <c r="B23" s="62"/>
      <c r="C23" s="10" t="s">
        <v>203</v>
      </c>
      <c r="D23" s="27">
        <v>294</v>
      </c>
      <c r="E23" s="27">
        <v>167275</v>
      </c>
      <c r="F23" s="57"/>
    </row>
    <row r="24" spans="1:6" x14ac:dyDescent="0.3">
      <c r="A24" s="46">
        <v>19</v>
      </c>
      <c r="B24" s="62"/>
      <c r="C24" s="10" t="s">
        <v>204</v>
      </c>
      <c r="D24" s="27">
        <v>518</v>
      </c>
      <c r="E24" s="27">
        <v>246933</v>
      </c>
      <c r="F24" s="57"/>
    </row>
    <row r="25" spans="1:6" x14ac:dyDescent="0.3">
      <c r="A25" s="46">
        <v>20</v>
      </c>
      <c r="B25" s="62"/>
      <c r="C25" s="10" t="s">
        <v>205</v>
      </c>
      <c r="D25" s="27">
        <v>0</v>
      </c>
      <c r="E25" s="27">
        <v>0</v>
      </c>
      <c r="F25" s="57"/>
    </row>
    <row r="26" spans="1:6" x14ac:dyDescent="0.3">
      <c r="A26" s="46">
        <v>21</v>
      </c>
      <c r="B26" s="62"/>
      <c r="C26" s="10" t="s">
        <v>206</v>
      </c>
      <c r="D26" s="27">
        <v>3070</v>
      </c>
      <c r="E26" s="27">
        <v>2194540</v>
      </c>
      <c r="F26" s="57"/>
    </row>
    <row r="27" spans="1:6" x14ac:dyDescent="0.3">
      <c r="A27" s="46">
        <v>22</v>
      </c>
      <c r="B27" s="62"/>
      <c r="C27" s="10" t="s">
        <v>207</v>
      </c>
      <c r="D27" s="27">
        <v>0</v>
      </c>
      <c r="E27" s="27">
        <v>0</v>
      </c>
      <c r="F27" s="57"/>
    </row>
    <row r="28" spans="1:6" x14ac:dyDescent="0.3">
      <c r="A28" s="46">
        <v>23</v>
      </c>
      <c r="B28" s="62"/>
      <c r="C28" s="10" t="s">
        <v>208</v>
      </c>
      <c r="D28" s="27">
        <v>0</v>
      </c>
      <c r="E28" s="27">
        <v>0</v>
      </c>
      <c r="F28" s="57"/>
    </row>
    <row r="29" spans="1:6" x14ac:dyDescent="0.3">
      <c r="A29" s="46">
        <v>24</v>
      </c>
      <c r="B29" s="62"/>
      <c r="C29" s="10" t="s">
        <v>209</v>
      </c>
      <c r="D29" s="27">
        <v>0</v>
      </c>
      <c r="E29" s="27">
        <v>0</v>
      </c>
      <c r="F29" s="57"/>
    </row>
    <row r="30" spans="1:6" x14ac:dyDescent="0.3">
      <c r="A30" s="46">
        <v>25</v>
      </c>
      <c r="B30" s="62"/>
      <c r="C30" s="10" t="s">
        <v>210</v>
      </c>
      <c r="D30" s="27">
        <v>0</v>
      </c>
      <c r="E30" s="27">
        <v>0</v>
      </c>
      <c r="F30" s="57"/>
    </row>
    <row r="31" spans="1:6" x14ac:dyDescent="0.3">
      <c r="A31" s="46">
        <v>26</v>
      </c>
      <c r="B31" s="62"/>
      <c r="C31" s="10" t="s">
        <v>211</v>
      </c>
      <c r="D31" s="27">
        <v>0</v>
      </c>
      <c r="E31" s="27">
        <v>0</v>
      </c>
      <c r="F31" s="57"/>
    </row>
    <row r="32" spans="1:6" x14ac:dyDescent="0.3">
      <c r="A32" s="46">
        <v>27</v>
      </c>
      <c r="B32" s="62"/>
      <c r="C32" s="10" t="s">
        <v>212</v>
      </c>
      <c r="D32" s="27">
        <v>5756</v>
      </c>
      <c r="E32" s="27">
        <v>3385589</v>
      </c>
      <c r="F32" s="57"/>
    </row>
    <row r="33" spans="1:6" x14ac:dyDescent="0.3">
      <c r="A33" s="46">
        <v>28</v>
      </c>
      <c r="B33" s="62"/>
      <c r="C33" s="10" t="s">
        <v>213</v>
      </c>
      <c r="D33" s="27">
        <v>0</v>
      </c>
      <c r="E33" s="27">
        <v>0</v>
      </c>
      <c r="F33" s="57"/>
    </row>
    <row r="34" spans="1:6" x14ac:dyDescent="0.3">
      <c r="A34" s="46">
        <v>29</v>
      </c>
      <c r="B34" s="62"/>
      <c r="C34" s="10" t="s">
        <v>214</v>
      </c>
      <c r="D34" s="27">
        <v>0</v>
      </c>
      <c r="E34" s="27">
        <v>0</v>
      </c>
      <c r="F34" s="57"/>
    </row>
    <row r="35" spans="1:6" x14ac:dyDescent="0.3">
      <c r="A35" s="46">
        <v>30</v>
      </c>
      <c r="B35" s="62"/>
      <c r="C35" s="10" t="s">
        <v>215</v>
      </c>
      <c r="D35" s="27">
        <v>0</v>
      </c>
      <c r="E35" s="27">
        <v>0</v>
      </c>
      <c r="F35" s="57"/>
    </row>
    <row r="36" spans="1:6" x14ac:dyDescent="0.3">
      <c r="A36" s="46">
        <v>31</v>
      </c>
      <c r="B36" s="62"/>
      <c r="C36" s="10" t="s">
        <v>216</v>
      </c>
      <c r="D36" s="27">
        <v>0</v>
      </c>
      <c r="E36" s="27">
        <v>0</v>
      </c>
      <c r="F36" s="57"/>
    </row>
    <row r="37" spans="1:6" x14ac:dyDescent="0.3">
      <c r="A37" s="46">
        <v>32</v>
      </c>
      <c r="B37" s="62"/>
      <c r="C37" s="10" t="s">
        <v>217</v>
      </c>
      <c r="D37" s="27">
        <v>498</v>
      </c>
      <c r="E37" s="27">
        <v>338817</v>
      </c>
      <c r="F37" s="57"/>
    </row>
    <row r="38" spans="1:6" x14ac:dyDescent="0.3">
      <c r="A38" s="46">
        <v>33</v>
      </c>
      <c r="B38" s="62"/>
      <c r="C38" s="10" t="s">
        <v>218</v>
      </c>
      <c r="D38" s="27">
        <v>0</v>
      </c>
      <c r="E38" s="27">
        <v>0</v>
      </c>
      <c r="F38" s="57"/>
    </row>
    <row r="39" spans="1:6" x14ac:dyDescent="0.3">
      <c r="A39" s="46">
        <v>34</v>
      </c>
      <c r="B39" s="62"/>
      <c r="C39" s="10" t="s">
        <v>219</v>
      </c>
      <c r="D39" s="27">
        <v>0</v>
      </c>
      <c r="E39" s="27">
        <v>0</v>
      </c>
      <c r="F39" s="57"/>
    </row>
    <row r="40" spans="1:6" x14ac:dyDescent="0.3">
      <c r="A40" s="46">
        <v>35</v>
      </c>
      <c r="B40" s="62"/>
      <c r="C40" s="10" t="s">
        <v>220</v>
      </c>
      <c r="D40" s="27">
        <v>0</v>
      </c>
      <c r="E40" s="27">
        <v>0</v>
      </c>
      <c r="F40" s="57"/>
    </row>
    <row r="41" spans="1:6" x14ac:dyDescent="0.3">
      <c r="A41" s="46">
        <v>36</v>
      </c>
      <c r="B41" s="62"/>
      <c r="C41" s="10" t="s">
        <v>221</v>
      </c>
      <c r="D41" s="27">
        <v>1800</v>
      </c>
      <c r="E41" s="27">
        <v>492804</v>
      </c>
      <c r="F41" s="57"/>
    </row>
    <row r="42" spans="1:6" x14ac:dyDescent="0.3">
      <c r="A42" s="46">
        <v>37</v>
      </c>
      <c r="B42" s="62"/>
      <c r="C42" s="10" t="s">
        <v>222</v>
      </c>
      <c r="D42" s="27">
        <v>0</v>
      </c>
      <c r="E42" s="27">
        <v>0</v>
      </c>
      <c r="F42" s="57"/>
    </row>
    <row r="43" spans="1:6" x14ac:dyDescent="0.3">
      <c r="A43" s="46">
        <v>38</v>
      </c>
      <c r="B43" s="62"/>
      <c r="C43" s="11" t="s">
        <v>223</v>
      </c>
      <c r="D43" s="27">
        <v>0</v>
      </c>
      <c r="E43" s="27">
        <v>0</v>
      </c>
      <c r="F43" s="57"/>
    </row>
    <row r="44" spans="1:6" x14ac:dyDescent="0.3">
      <c r="A44" s="46">
        <v>39</v>
      </c>
      <c r="B44" s="62"/>
      <c r="C44" s="11" t="s">
        <v>224</v>
      </c>
      <c r="D44" s="27">
        <v>0</v>
      </c>
      <c r="E44" s="27">
        <v>0</v>
      </c>
      <c r="F44" s="57"/>
    </row>
    <row r="45" spans="1:6" x14ac:dyDescent="0.3">
      <c r="A45" s="46">
        <v>40</v>
      </c>
      <c r="B45" s="62"/>
      <c r="C45" s="11" t="s">
        <v>225</v>
      </c>
      <c r="D45" s="27">
        <v>0</v>
      </c>
      <c r="E45" s="27">
        <v>0</v>
      </c>
      <c r="F45" s="57"/>
    </row>
    <row r="46" spans="1:6" x14ac:dyDescent="0.3">
      <c r="A46" s="46">
        <v>41</v>
      </c>
      <c r="B46" s="62"/>
      <c r="C46" s="11" t="s">
        <v>226</v>
      </c>
      <c r="D46" s="27">
        <v>0</v>
      </c>
      <c r="E46" s="27">
        <v>0</v>
      </c>
      <c r="F46" s="57"/>
    </row>
    <row r="47" spans="1:6" x14ac:dyDescent="0.3">
      <c r="A47" s="46">
        <v>42</v>
      </c>
      <c r="B47" s="62"/>
      <c r="C47" s="11" t="s">
        <v>227</v>
      </c>
      <c r="D47" s="27">
        <v>0</v>
      </c>
      <c r="E47" s="27">
        <v>0</v>
      </c>
      <c r="F47" s="57"/>
    </row>
    <row r="48" spans="1:6" x14ac:dyDescent="0.3">
      <c r="A48" s="46">
        <v>43</v>
      </c>
      <c r="B48" s="62"/>
      <c r="C48" s="11" t="s">
        <v>228</v>
      </c>
      <c r="D48" s="27">
        <v>5</v>
      </c>
      <c r="E48" s="27">
        <v>1413</v>
      </c>
      <c r="F48" s="57"/>
    </row>
    <row r="49" spans="1:6" x14ac:dyDescent="0.3">
      <c r="A49" s="46">
        <v>44</v>
      </c>
      <c r="B49" s="62"/>
      <c r="C49" s="11" t="s">
        <v>229</v>
      </c>
      <c r="D49" s="27">
        <v>0</v>
      </c>
      <c r="E49" s="27">
        <v>0</v>
      </c>
      <c r="F49" s="57"/>
    </row>
    <row r="50" spans="1:6" x14ac:dyDescent="0.3">
      <c r="A50" s="46">
        <v>45</v>
      </c>
      <c r="B50" s="62"/>
      <c r="C50" s="11" t="s">
        <v>230</v>
      </c>
      <c r="D50" s="27">
        <v>0</v>
      </c>
      <c r="E50" s="27">
        <v>0</v>
      </c>
      <c r="F50" s="57"/>
    </row>
    <row r="51" spans="1:6" x14ac:dyDescent="0.3">
      <c r="A51" s="46">
        <v>46</v>
      </c>
      <c r="B51" s="62"/>
      <c r="C51" s="11" t="s">
        <v>231</v>
      </c>
      <c r="D51" s="27">
        <v>0</v>
      </c>
      <c r="E51" s="27">
        <v>0</v>
      </c>
      <c r="F51" s="57"/>
    </row>
    <row r="52" spans="1:6" x14ac:dyDescent="0.3">
      <c r="A52" s="46">
        <v>47</v>
      </c>
      <c r="B52" s="62"/>
      <c r="C52" s="11" t="s">
        <v>232</v>
      </c>
      <c r="D52" s="27">
        <v>0</v>
      </c>
      <c r="E52" s="27">
        <v>0</v>
      </c>
      <c r="F52" s="57"/>
    </row>
    <row r="53" spans="1:6" x14ac:dyDescent="0.3">
      <c r="A53" s="46">
        <v>48</v>
      </c>
      <c r="B53" s="62"/>
      <c r="C53" s="11" t="s">
        <v>233</v>
      </c>
      <c r="D53" s="27">
        <v>0</v>
      </c>
      <c r="E53" s="27">
        <v>0</v>
      </c>
      <c r="F53" s="57"/>
    </row>
    <row r="54" spans="1:6" x14ac:dyDescent="0.3">
      <c r="A54" s="46">
        <v>49</v>
      </c>
      <c r="B54" s="62"/>
      <c r="C54" s="11" t="s">
        <v>234</v>
      </c>
      <c r="D54" s="27">
        <v>0</v>
      </c>
      <c r="E54" s="27">
        <v>0</v>
      </c>
      <c r="F54" s="57"/>
    </row>
    <row r="55" spans="1:6" x14ac:dyDescent="0.3">
      <c r="A55" s="46">
        <v>50</v>
      </c>
      <c r="B55" s="62"/>
      <c r="C55" s="11" t="s">
        <v>235</v>
      </c>
      <c r="D55" s="27">
        <v>0</v>
      </c>
      <c r="E55" s="27">
        <v>0</v>
      </c>
      <c r="F55" s="57"/>
    </row>
    <row r="56" spans="1:6" x14ac:dyDescent="0.3">
      <c r="A56" s="46">
        <v>51</v>
      </c>
      <c r="B56" s="62"/>
      <c r="C56" s="11" t="s">
        <v>236</v>
      </c>
      <c r="D56" s="27">
        <v>0</v>
      </c>
      <c r="E56" s="27">
        <v>0</v>
      </c>
      <c r="F56" s="57"/>
    </row>
    <row r="57" spans="1:6" x14ac:dyDescent="0.3">
      <c r="A57" s="46">
        <v>52</v>
      </c>
      <c r="B57" s="62"/>
      <c r="C57" s="11" t="s">
        <v>237</v>
      </c>
      <c r="D57" s="27">
        <v>0</v>
      </c>
      <c r="E57" s="27">
        <v>0</v>
      </c>
      <c r="F57" s="57"/>
    </row>
    <row r="58" spans="1:6" x14ac:dyDescent="0.3">
      <c r="A58" s="46">
        <v>53</v>
      </c>
      <c r="B58" s="62"/>
      <c r="C58" s="11" t="s">
        <v>238</v>
      </c>
      <c r="D58" s="27">
        <v>0</v>
      </c>
      <c r="E58" s="27">
        <v>0</v>
      </c>
      <c r="F58" s="57"/>
    </row>
    <row r="59" spans="1:6" x14ac:dyDescent="0.3">
      <c r="A59" s="46">
        <v>54</v>
      </c>
      <c r="B59" s="62"/>
      <c r="C59" s="11" t="s">
        <v>239</v>
      </c>
      <c r="D59" s="27">
        <v>360</v>
      </c>
      <c r="E59" s="27">
        <v>205870</v>
      </c>
      <c r="F59" s="57"/>
    </row>
    <row r="60" spans="1:6" x14ac:dyDescent="0.3">
      <c r="A60" s="46">
        <v>55</v>
      </c>
      <c r="B60" s="62"/>
      <c r="C60" s="11" t="s">
        <v>240</v>
      </c>
      <c r="D60" s="27">
        <v>0</v>
      </c>
      <c r="E60" s="27">
        <v>0</v>
      </c>
      <c r="F60" s="57"/>
    </row>
    <row r="61" spans="1:6" x14ac:dyDescent="0.3">
      <c r="A61" s="46">
        <v>56</v>
      </c>
      <c r="B61" s="62"/>
      <c r="C61" s="11" t="s">
        <v>241</v>
      </c>
      <c r="D61" s="27">
        <v>0</v>
      </c>
      <c r="E61" s="27">
        <v>0</v>
      </c>
      <c r="F61" s="57"/>
    </row>
    <row r="62" spans="1:6" x14ac:dyDescent="0.3">
      <c r="A62" s="46">
        <v>57</v>
      </c>
      <c r="B62" s="62"/>
      <c r="C62" s="11" t="s">
        <v>242</v>
      </c>
      <c r="D62" s="27">
        <v>0</v>
      </c>
      <c r="E62" s="27">
        <v>0</v>
      </c>
      <c r="F62" s="57"/>
    </row>
    <row r="63" spans="1:6" x14ac:dyDescent="0.3">
      <c r="A63" s="46">
        <v>58</v>
      </c>
      <c r="B63" s="63"/>
      <c r="C63" s="11" t="s">
        <v>243</v>
      </c>
      <c r="D63" s="27">
        <v>0</v>
      </c>
      <c r="E63" s="27">
        <v>0</v>
      </c>
      <c r="F63" s="57"/>
    </row>
    <row r="64" spans="1:6" x14ac:dyDescent="0.3">
      <c r="A64" s="46">
        <v>59</v>
      </c>
      <c r="B64" s="72" t="s">
        <v>244</v>
      </c>
      <c r="C64" s="10" t="s">
        <v>245</v>
      </c>
      <c r="D64" s="27">
        <v>0</v>
      </c>
      <c r="E64" s="27">
        <v>0</v>
      </c>
      <c r="F64" s="57"/>
    </row>
    <row r="65" spans="1:6" x14ac:dyDescent="0.3">
      <c r="A65" s="46">
        <v>60</v>
      </c>
      <c r="B65" s="62"/>
      <c r="C65" s="10" t="s">
        <v>246</v>
      </c>
      <c r="D65" s="27">
        <v>0</v>
      </c>
      <c r="E65" s="27">
        <v>0</v>
      </c>
      <c r="F65" s="57"/>
    </row>
    <row r="66" spans="1:6" x14ac:dyDescent="0.3">
      <c r="A66" s="46">
        <v>61</v>
      </c>
      <c r="B66" s="62"/>
      <c r="C66" s="10" t="s">
        <v>247</v>
      </c>
      <c r="D66" s="27">
        <v>0</v>
      </c>
      <c r="E66" s="27">
        <v>0</v>
      </c>
      <c r="F66" s="57"/>
    </row>
    <row r="67" spans="1:6" x14ac:dyDescent="0.3">
      <c r="A67" s="46">
        <v>62</v>
      </c>
      <c r="B67" s="62"/>
      <c r="C67" s="10" t="s">
        <v>248</v>
      </c>
      <c r="D67" s="27">
        <v>0</v>
      </c>
      <c r="E67" s="27">
        <v>0</v>
      </c>
      <c r="F67" s="57"/>
    </row>
    <row r="68" spans="1:6" x14ac:dyDescent="0.3">
      <c r="A68" s="46">
        <v>63</v>
      </c>
      <c r="B68" s="62"/>
      <c r="C68" s="10" t="s">
        <v>249</v>
      </c>
      <c r="D68" s="27">
        <v>0</v>
      </c>
      <c r="E68" s="27">
        <v>0</v>
      </c>
      <c r="F68" s="57"/>
    </row>
    <row r="69" spans="1:6" x14ac:dyDescent="0.3">
      <c r="A69" s="46">
        <v>64</v>
      </c>
      <c r="B69" s="62"/>
      <c r="C69" s="10" t="s">
        <v>250</v>
      </c>
      <c r="D69" s="27">
        <v>0</v>
      </c>
      <c r="E69" s="27">
        <v>4</v>
      </c>
      <c r="F69" s="57"/>
    </row>
    <row r="70" spans="1:6" x14ac:dyDescent="0.3">
      <c r="A70" s="46">
        <v>65</v>
      </c>
      <c r="B70" s="62"/>
      <c r="C70" s="10" t="s">
        <v>251</v>
      </c>
      <c r="D70" s="27">
        <v>0</v>
      </c>
      <c r="E70" s="27">
        <v>0</v>
      </c>
      <c r="F70" s="57"/>
    </row>
    <row r="71" spans="1:6" x14ac:dyDescent="0.3">
      <c r="A71" s="46">
        <v>66</v>
      </c>
      <c r="B71" s="62"/>
      <c r="C71" s="10" t="s">
        <v>252</v>
      </c>
      <c r="D71" s="27">
        <v>0</v>
      </c>
      <c r="E71" s="27">
        <v>0</v>
      </c>
      <c r="F71" s="57"/>
    </row>
    <row r="72" spans="1:6" x14ac:dyDescent="0.3">
      <c r="A72" s="46">
        <v>67</v>
      </c>
      <c r="B72" s="62"/>
      <c r="C72" s="10" t="s">
        <v>253</v>
      </c>
      <c r="D72" s="27">
        <v>0</v>
      </c>
      <c r="E72" s="27">
        <v>0</v>
      </c>
      <c r="F72" s="57"/>
    </row>
    <row r="73" spans="1:6" x14ac:dyDescent="0.3">
      <c r="A73" s="46">
        <v>68</v>
      </c>
      <c r="B73" s="62"/>
      <c r="C73" s="10" t="s">
        <v>254</v>
      </c>
      <c r="D73" s="27">
        <v>0</v>
      </c>
      <c r="E73" s="27">
        <v>0</v>
      </c>
      <c r="F73" s="57"/>
    </row>
    <row r="74" spans="1:6" x14ac:dyDescent="0.3">
      <c r="A74" s="46">
        <v>69</v>
      </c>
      <c r="B74" s="62"/>
      <c r="C74" s="10" t="s">
        <v>255</v>
      </c>
      <c r="D74" s="27">
        <v>0</v>
      </c>
      <c r="E74" s="27">
        <v>0</v>
      </c>
      <c r="F74" s="57"/>
    </row>
    <row r="75" spans="1:6" x14ac:dyDescent="0.3">
      <c r="A75" s="46">
        <v>70</v>
      </c>
      <c r="B75" s="62"/>
      <c r="C75" s="10" t="s">
        <v>256</v>
      </c>
      <c r="D75" s="27">
        <v>0</v>
      </c>
      <c r="E75" s="27">
        <v>0</v>
      </c>
      <c r="F75" s="57"/>
    </row>
    <row r="76" spans="1:6" x14ac:dyDescent="0.3">
      <c r="A76" s="46">
        <v>71</v>
      </c>
      <c r="B76" s="62"/>
      <c r="C76" s="10" t="s">
        <v>257</v>
      </c>
      <c r="D76" s="27">
        <v>1426</v>
      </c>
      <c r="E76" s="27">
        <v>679834</v>
      </c>
      <c r="F76" s="57"/>
    </row>
    <row r="77" spans="1:6" x14ac:dyDescent="0.3">
      <c r="A77" s="46">
        <v>72</v>
      </c>
      <c r="B77" s="62"/>
      <c r="C77" s="10" t="s">
        <v>258</v>
      </c>
      <c r="D77" s="27">
        <v>0</v>
      </c>
      <c r="E77" s="27">
        <v>0</v>
      </c>
      <c r="F77" s="57"/>
    </row>
    <row r="78" spans="1:6" x14ac:dyDescent="0.3">
      <c r="A78" s="46">
        <v>73</v>
      </c>
      <c r="B78" s="62"/>
      <c r="C78" s="10" t="s">
        <v>259</v>
      </c>
      <c r="D78" s="27">
        <v>0</v>
      </c>
      <c r="E78" s="27">
        <v>0</v>
      </c>
      <c r="F78" s="57"/>
    </row>
    <row r="79" spans="1:6" x14ac:dyDescent="0.3">
      <c r="A79" s="46">
        <v>74</v>
      </c>
      <c r="B79" s="62"/>
      <c r="C79" s="10" t="s">
        <v>260</v>
      </c>
      <c r="D79" s="27">
        <v>0</v>
      </c>
      <c r="E79" s="27">
        <v>0</v>
      </c>
      <c r="F79" s="57"/>
    </row>
    <row r="80" spans="1:6" x14ac:dyDescent="0.3">
      <c r="A80" s="46">
        <v>75</v>
      </c>
      <c r="B80" s="62"/>
      <c r="C80" s="10" t="s">
        <v>261</v>
      </c>
      <c r="D80" s="27">
        <v>0</v>
      </c>
      <c r="E80" s="27">
        <v>0</v>
      </c>
      <c r="F80" s="57"/>
    </row>
    <row r="81" spans="1:6" x14ac:dyDescent="0.3">
      <c r="A81" s="46">
        <v>76</v>
      </c>
      <c r="B81" s="62"/>
      <c r="C81" s="10" t="s">
        <v>262</v>
      </c>
      <c r="D81" s="27">
        <v>0</v>
      </c>
      <c r="E81" s="27">
        <v>0</v>
      </c>
      <c r="F81" s="57"/>
    </row>
    <row r="82" spans="1:6" x14ac:dyDescent="0.3">
      <c r="A82" s="46">
        <v>77</v>
      </c>
      <c r="B82" s="62"/>
      <c r="C82" s="10" t="s">
        <v>263</v>
      </c>
      <c r="D82" s="27">
        <v>0</v>
      </c>
      <c r="E82" s="27">
        <v>0</v>
      </c>
      <c r="F82" s="57"/>
    </row>
    <row r="83" spans="1:6" x14ac:dyDescent="0.3">
      <c r="A83" s="46">
        <v>78</v>
      </c>
      <c r="B83" s="62"/>
      <c r="C83" s="10" t="s">
        <v>264</v>
      </c>
      <c r="D83" s="27">
        <v>0</v>
      </c>
      <c r="E83" s="27">
        <v>0</v>
      </c>
      <c r="F83" s="57"/>
    </row>
    <row r="84" spans="1:6" x14ac:dyDescent="0.3">
      <c r="A84" s="46">
        <v>79</v>
      </c>
      <c r="B84" s="63"/>
      <c r="C84" s="10" t="s">
        <v>265</v>
      </c>
      <c r="D84" s="27">
        <v>0</v>
      </c>
      <c r="E84" s="27">
        <v>0</v>
      </c>
      <c r="F84" s="57"/>
    </row>
    <row r="85" spans="1:6" ht="15.75" customHeight="1" x14ac:dyDescent="0.3">
      <c r="A85" s="78" t="s">
        <v>266</v>
      </c>
      <c r="B85" s="67"/>
      <c r="C85" s="67"/>
      <c r="D85" s="67"/>
      <c r="E85" s="67"/>
      <c r="F85" s="57"/>
    </row>
    <row r="86" spans="1:6" x14ac:dyDescent="0.3">
      <c r="A86" s="12">
        <v>80</v>
      </c>
      <c r="B86" s="72" t="s">
        <v>267</v>
      </c>
      <c r="C86" s="10" t="s">
        <v>268</v>
      </c>
      <c r="D86" s="27">
        <v>0</v>
      </c>
      <c r="E86" s="27">
        <v>0</v>
      </c>
      <c r="F86" s="57"/>
    </row>
    <row r="87" spans="1:6" x14ac:dyDescent="0.3">
      <c r="A87" s="46">
        <v>81</v>
      </c>
      <c r="B87" s="62"/>
      <c r="C87" s="10" t="s">
        <v>269</v>
      </c>
      <c r="D87" s="27">
        <v>0</v>
      </c>
      <c r="E87" s="27">
        <v>0</v>
      </c>
      <c r="F87" s="57"/>
    </row>
    <row r="88" spans="1:6" x14ac:dyDescent="0.3">
      <c r="A88" s="12">
        <v>82</v>
      </c>
      <c r="B88" s="62"/>
      <c r="C88" s="10" t="s">
        <v>194</v>
      </c>
      <c r="D88" s="27">
        <v>0</v>
      </c>
      <c r="E88" s="27">
        <v>0</v>
      </c>
      <c r="F88" s="57"/>
    </row>
    <row r="89" spans="1:6" x14ac:dyDescent="0.3">
      <c r="A89" s="46">
        <v>83</v>
      </c>
      <c r="B89" s="62"/>
      <c r="C89" s="10" t="s">
        <v>195</v>
      </c>
      <c r="D89" s="27">
        <v>0</v>
      </c>
      <c r="E89" s="27">
        <v>0</v>
      </c>
      <c r="F89" s="57"/>
    </row>
    <row r="90" spans="1:6" x14ac:dyDescent="0.3">
      <c r="A90" s="12">
        <v>84</v>
      </c>
      <c r="B90" s="62"/>
      <c r="C90" s="10" t="s">
        <v>197</v>
      </c>
      <c r="D90" s="27">
        <v>0</v>
      </c>
      <c r="E90" s="27">
        <v>0</v>
      </c>
      <c r="F90" s="57"/>
    </row>
    <row r="91" spans="1:6" x14ac:dyDescent="0.3">
      <c r="A91" s="46">
        <v>85</v>
      </c>
      <c r="B91" s="62"/>
      <c r="C91" s="10" t="s">
        <v>198</v>
      </c>
      <c r="D91" s="27">
        <v>0</v>
      </c>
      <c r="E91" s="27">
        <v>0</v>
      </c>
      <c r="F91" s="57"/>
    </row>
    <row r="92" spans="1:6" x14ac:dyDescent="0.3">
      <c r="A92" s="12">
        <v>86</v>
      </c>
      <c r="B92" s="62"/>
      <c r="C92" s="10" t="s">
        <v>202</v>
      </c>
      <c r="D92" s="27">
        <v>0</v>
      </c>
      <c r="E92" s="27">
        <v>0</v>
      </c>
      <c r="F92" s="57"/>
    </row>
    <row r="93" spans="1:6" x14ac:dyDescent="0.3">
      <c r="A93" s="46">
        <v>87</v>
      </c>
      <c r="B93" s="62"/>
      <c r="C93" s="10" t="s">
        <v>203</v>
      </c>
      <c r="D93" s="27">
        <v>0</v>
      </c>
      <c r="E93" s="27">
        <v>0</v>
      </c>
      <c r="F93" s="57"/>
    </row>
    <row r="94" spans="1:6" x14ac:dyDescent="0.3">
      <c r="A94" s="12">
        <v>88</v>
      </c>
      <c r="B94" s="62"/>
      <c r="C94" s="10" t="s">
        <v>270</v>
      </c>
      <c r="D94" s="27">
        <v>0</v>
      </c>
      <c r="E94" s="27">
        <v>0</v>
      </c>
      <c r="F94" s="57"/>
    </row>
    <row r="95" spans="1:6" x14ac:dyDescent="0.3">
      <c r="A95" s="46">
        <v>89</v>
      </c>
      <c r="B95" s="62"/>
      <c r="C95" s="10" t="s">
        <v>205</v>
      </c>
      <c r="D95" s="27">
        <v>2110</v>
      </c>
      <c r="E95" s="27">
        <v>4224806</v>
      </c>
      <c r="F95" s="57"/>
    </row>
    <row r="96" spans="1:6" x14ac:dyDescent="0.3">
      <c r="A96" s="12">
        <v>90</v>
      </c>
      <c r="B96" s="62"/>
      <c r="C96" s="10" t="s">
        <v>271</v>
      </c>
      <c r="D96" s="27">
        <v>0</v>
      </c>
      <c r="E96" s="27">
        <v>0</v>
      </c>
      <c r="F96" s="57"/>
    </row>
    <row r="97" spans="1:6" x14ac:dyDescent="0.3">
      <c r="A97" s="46">
        <v>91</v>
      </c>
      <c r="B97" s="62"/>
      <c r="C97" s="10" t="s">
        <v>211</v>
      </c>
      <c r="D97" s="27">
        <v>2518</v>
      </c>
      <c r="E97" s="27">
        <v>3499350</v>
      </c>
      <c r="F97" s="57"/>
    </row>
    <row r="98" spans="1:6" x14ac:dyDescent="0.3">
      <c r="A98" s="12">
        <v>92</v>
      </c>
      <c r="B98" s="62"/>
      <c r="C98" s="10" t="s">
        <v>272</v>
      </c>
      <c r="D98" s="27">
        <v>0</v>
      </c>
      <c r="E98" s="27">
        <v>0</v>
      </c>
      <c r="F98" s="57"/>
    </row>
    <row r="99" spans="1:6" x14ac:dyDescent="0.3">
      <c r="A99" s="46">
        <v>93</v>
      </c>
      <c r="B99" s="62"/>
      <c r="C99" s="10" t="s">
        <v>273</v>
      </c>
      <c r="D99" s="27">
        <v>0</v>
      </c>
      <c r="E99" s="27">
        <v>0</v>
      </c>
      <c r="F99" s="57"/>
    </row>
    <row r="100" spans="1:6" x14ac:dyDescent="0.3">
      <c r="A100" s="12">
        <v>94</v>
      </c>
      <c r="B100" s="62"/>
      <c r="C100" s="10" t="s">
        <v>217</v>
      </c>
      <c r="D100" s="27">
        <v>0</v>
      </c>
      <c r="E100" s="27">
        <v>0</v>
      </c>
      <c r="F100" s="57"/>
    </row>
    <row r="101" spans="1:6" x14ac:dyDescent="0.3">
      <c r="A101" s="46">
        <v>95</v>
      </c>
      <c r="B101" s="62"/>
      <c r="C101" s="10" t="s">
        <v>218</v>
      </c>
      <c r="D101" s="27">
        <v>0</v>
      </c>
      <c r="E101" s="27">
        <v>0</v>
      </c>
      <c r="F101" s="57"/>
    </row>
    <row r="102" spans="1:6" x14ac:dyDescent="0.3">
      <c r="A102" s="12">
        <v>96</v>
      </c>
      <c r="B102" s="62"/>
      <c r="C102" s="10" t="s">
        <v>274</v>
      </c>
      <c r="D102" s="27">
        <v>0</v>
      </c>
      <c r="E102" s="27">
        <v>0</v>
      </c>
      <c r="F102" s="57"/>
    </row>
    <row r="103" spans="1:6" x14ac:dyDescent="0.3">
      <c r="A103" s="46">
        <v>97</v>
      </c>
      <c r="B103" s="62"/>
      <c r="C103" s="13" t="s">
        <v>275</v>
      </c>
      <c r="D103" s="27">
        <v>0</v>
      </c>
      <c r="E103" s="27">
        <v>0</v>
      </c>
      <c r="F103" s="57"/>
    </row>
    <row r="104" spans="1:6" x14ac:dyDescent="0.3">
      <c r="A104" s="12">
        <v>98</v>
      </c>
      <c r="B104" s="62"/>
      <c r="C104" s="13" t="s">
        <v>276</v>
      </c>
      <c r="D104" s="27">
        <v>0</v>
      </c>
      <c r="E104" s="27">
        <v>0</v>
      </c>
      <c r="F104" s="57"/>
    </row>
    <row r="105" spans="1:6" x14ac:dyDescent="0.3">
      <c r="A105" s="46">
        <v>99</v>
      </c>
      <c r="B105" s="63"/>
      <c r="C105" s="11" t="s">
        <v>191</v>
      </c>
      <c r="D105" s="27">
        <v>0</v>
      </c>
      <c r="E105" s="27">
        <v>0</v>
      </c>
      <c r="F105" s="57"/>
    </row>
    <row r="106" spans="1:6" ht="15.75" customHeight="1" x14ac:dyDescent="0.3">
      <c r="A106" s="12"/>
      <c r="B106" s="12"/>
      <c r="C106" s="14" t="s">
        <v>106</v>
      </c>
      <c r="D106" s="15">
        <v>20815</v>
      </c>
      <c r="E106" s="15">
        <v>17208719</v>
      </c>
    </row>
    <row r="107" spans="1:6" ht="15.75" customHeight="1" x14ac:dyDescent="0.3">
      <c r="A107" s="12"/>
      <c r="B107" s="12"/>
      <c r="C107" s="16"/>
      <c r="D107" s="17"/>
      <c r="E107" s="17"/>
    </row>
    <row r="108" spans="1:6" x14ac:dyDescent="0.3">
      <c r="B108" s="12"/>
    </row>
    <row r="109" spans="1:6" x14ac:dyDescent="0.3">
      <c r="A109" s="61" t="s">
        <v>0</v>
      </c>
      <c r="B109" s="61" t="s">
        <v>107</v>
      </c>
      <c r="C109" s="70" t="s">
        <v>108</v>
      </c>
      <c r="D109" s="71" t="s">
        <v>184</v>
      </c>
      <c r="E109" s="71" t="s">
        <v>3</v>
      </c>
    </row>
    <row r="110" spans="1:6" x14ac:dyDescent="0.3">
      <c r="A110" s="62"/>
      <c r="B110" s="62"/>
      <c r="C110" s="62"/>
      <c r="D110" s="62"/>
      <c r="E110" s="62"/>
    </row>
    <row r="111" spans="1:6" x14ac:dyDescent="0.3">
      <c r="A111" s="63"/>
      <c r="B111" s="63"/>
      <c r="C111" s="63"/>
      <c r="D111" s="63"/>
      <c r="E111" s="63"/>
    </row>
    <row r="112" spans="1:6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6" x14ac:dyDescent="0.3">
      <c r="B113" s="12"/>
    </row>
    <row r="115" spans="1:6" x14ac:dyDescent="0.3">
      <c r="A115" s="61" t="s">
        <v>0</v>
      </c>
      <c r="B115" s="61" t="s">
        <v>107</v>
      </c>
      <c r="C115" s="70" t="s">
        <v>108</v>
      </c>
      <c r="D115" s="71" t="s">
        <v>278</v>
      </c>
      <c r="E115" s="71" t="s">
        <v>3</v>
      </c>
    </row>
    <row r="116" spans="1:6" ht="15.75" customHeight="1" x14ac:dyDescent="0.3">
      <c r="A116" s="62"/>
      <c r="B116" s="62"/>
      <c r="C116" s="62"/>
      <c r="D116" s="62"/>
      <c r="E116" s="62"/>
    </row>
    <row r="117" spans="1:6" ht="15.75" customHeight="1" x14ac:dyDescent="0.3">
      <c r="A117" s="63"/>
      <c r="B117" s="63"/>
      <c r="C117" s="63"/>
      <c r="D117" s="63"/>
      <c r="E117" s="63"/>
    </row>
    <row r="118" spans="1:6" x14ac:dyDescent="0.3">
      <c r="A118" s="46">
        <v>1</v>
      </c>
      <c r="B118" s="72" t="s">
        <v>279</v>
      </c>
      <c r="C118" s="19" t="s">
        <v>280</v>
      </c>
      <c r="D118" s="27">
        <v>14</v>
      </c>
      <c r="E118" s="27">
        <v>35966</v>
      </c>
    </row>
    <row r="119" spans="1:6" x14ac:dyDescent="0.3">
      <c r="A119" s="46">
        <v>2</v>
      </c>
      <c r="B119" s="62"/>
      <c r="C119" s="19" t="s">
        <v>281</v>
      </c>
      <c r="D119" s="27">
        <v>0</v>
      </c>
      <c r="E119" s="27">
        <v>0</v>
      </c>
      <c r="F119" s="57"/>
    </row>
    <row r="120" spans="1:6" x14ac:dyDescent="0.3">
      <c r="A120" s="46">
        <v>3</v>
      </c>
      <c r="B120" s="62"/>
      <c r="C120" s="19" t="s">
        <v>282</v>
      </c>
      <c r="D120" s="27">
        <v>0</v>
      </c>
      <c r="E120" s="27">
        <v>0</v>
      </c>
      <c r="F120" s="57"/>
    </row>
    <row r="121" spans="1:6" x14ac:dyDescent="0.3">
      <c r="A121" s="46">
        <v>4</v>
      </c>
      <c r="B121" s="62"/>
      <c r="C121" s="19" t="s">
        <v>283</v>
      </c>
      <c r="D121" s="27">
        <v>0</v>
      </c>
      <c r="E121" s="27">
        <v>0</v>
      </c>
      <c r="F121" s="57"/>
    </row>
    <row r="122" spans="1:6" x14ac:dyDescent="0.3">
      <c r="A122" s="46">
        <v>5</v>
      </c>
      <c r="B122" s="62"/>
      <c r="C122" s="19" t="s">
        <v>284</v>
      </c>
      <c r="D122" s="27">
        <v>0</v>
      </c>
      <c r="E122" s="27">
        <v>0</v>
      </c>
      <c r="F122" s="57"/>
    </row>
    <row r="123" spans="1:6" x14ac:dyDescent="0.3">
      <c r="A123" s="46">
        <v>6</v>
      </c>
      <c r="B123" s="62"/>
      <c r="C123" s="19" t="s">
        <v>285</v>
      </c>
      <c r="D123" s="27">
        <v>0</v>
      </c>
      <c r="E123" s="27">
        <v>0</v>
      </c>
      <c r="F123" s="57"/>
    </row>
    <row r="124" spans="1:6" x14ac:dyDescent="0.3">
      <c r="A124" s="46">
        <v>7</v>
      </c>
      <c r="B124" s="62"/>
      <c r="C124" s="19" t="s">
        <v>286</v>
      </c>
      <c r="D124" s="27">
        <v>0</v>
      </c>
      <c r="E124" s="27">
        <v>0</v>
      </c>
      <c r="F124" s="57"/>
    </row>
    <row r="125" spans="1:6" x14ac:dyDescent="0.3">
      <c r="A125" s="46">
        <v>8</v>
      </c>
      <c r="B125" s="62"/>
      <c r="C125" s="19" t="s">
        <v>287</v>
      </c>
      <c r="D125" s="27">
        <v>414</v>
      </c>
      <c r="E125" s="27">
        <v>518312</v>
      </c>
      <c r="F125" s="57"/>
    </row>
    <row r="126" spans="1:6" x14ac:dyDescent="0.3">
      <c r="A126" s="46">
        <v>9</v>
      </c>
      <c r="B126" s="62"/>
      <c r="C126" s="19" t="s">
        <v>288</v>
      </c>
      <c r="D126" s="27">
        <v>0</v>
      </c>
      <c r="E126" s="27">
        <v>0</v>
      </c>
      <c r="F126" s="57"/>
    </row>
    <row r="127" spans="1:6" x14ac:dyDescent="0.3">
      <c r="A127" s="46">
        <v>10</v>
      </c>
      <c r="B127" s="62"/>
      <c r="C127" s="19" t="s">
        <v>289</v>
      </c>
      <c r="D127" s="27">
        <v>0</v>
      </c>
      <c r="E127" s="27">
        <v>0</v>
      </c>
      <c r="F127" s="57"/>
    </row>
    <row r="128" spans="1:6" x14ac:dyDescent="0.3">
      <c r="A128" s="46">
        <v>11</v>
      </c>
      <c r="B128" s="62"/>
      <c r="C128" s="19" t="s">
        <v>290</v>
      </c>
      <c r="D128" s="27">
        <v>0</v>
      </c>
      <c r="E128" s="27">
        <v>0</v>
      </c>
      <c r="F128" s="57"/>
    </row>
    <row r="129" spans="1:6" x14ac:dyDescent="0.3">
      <c r="A129" s="46">
        <v>12</v>
      </c>
      <c r="B129" s="62"/>
      <c r="C129" s="19" t="s">
        <v>291</v>
      </c>
      <c r="D129" s="27">
        <v>0</v>
      </c>
      <c r="E129" s="27">
        <v>0</v>
      </c>
      <c r="F129" s="57"/>
    </row>
    <row r="130" spans="1:6" x14ac:dyDescent="0.3">
      <c r="A130" s="46">
        <v>13</v>
      </c>
      <c r="B130" s="62"/>
      <c r="C130" s="19" t="s">
        <v>292</v>
      </c>
      <c r="D130" s="27">
        <v>0</v>
      </c>
      <c r="E130" s="27">
        <v>0</v>
      </c>
      <c r="F130" s="57"/>
    </row>
    <row r="131" spans="1:6" x14ac:dyDescent="0.3">
      <c r="A131" s="46">
        <v>14</v>
      </c>
      <c r="B131" s="62"/>
      <c r="C131" s="19" t="s">
        <v>293</v>
      </c>
      <c r="D131" s="27">
        <v>0</v>
      </c>
      <c r="E131" s="27">
        <v>0</v>
      </c>
      <c r="F131" s="57"/>
    </row>
    <row r="132" spans="1:6" x14ac:dyDescent="0.3">
      <c r="A132" s="46">
        <v>15</v>
      </c>
      <c r="B132" s="62"/>
      <c r="C132" s="19" t="s">
        <v>294</v>
      </c>
      <c r="D132" s="27">
        <v>0</v>
      </c>
      <c r="E132" s="27">
        <v>0</v>
      </c>
      <c r="F132" s="57"/>
    </row>
    <row r="133" spans="1:6" x14ac:dyDescent="0.3">
      <c r="A133" s="46">
        <v>16</v>
      </c>
      <c r="B133" s="62"/>
      <c r="C133" s="19" t="s">
        <v>295</v>
      </c>
      <c r="D133" s="27">
        <v>0</v>
      </c>
      <c r="E133" s="27">
        <v>0</v>
      </c>
      <c r="F133" s="57"/>
    </row>
    <row r="134" spans="1:6" x14ac:dyDescent="0.3">
      <c r="A134" s="46">
        <v>17</v>
      </c>
      <c r="B134" s="62"/>
      <c r="C134" s="19" t="s">
        <v>296</v>
      </c>
      <c r="D134" s="27">
        <v>4</v>
      </c>
      <c r="E134" s="27">
        <v>7712</v>
      </c>
      <c r="F134" s="57"/>
    </row>
    <row r="135" spans="1:6" x14ac:dyDescent="0.3">
      <c r="A135" s="46">
        <v>18</v>
      </c>
      <c r="B135" s="62"/>
      <c r="C135" s="19" t="s">
        <v>297</v>
      </c>
      <c r="D135" s="27">
        <v>8</v>
      </c>
      <c r="E135" s="27">
        <v>12428</v>
      </c>
      <c r="F135" s="57"/>
    </row>
    <row r="136" spans="1:6" x14ac:dyDescent="0.3">
      <c r="A136" s="46">
        <v>19</v>
      </c>
      <c r="B136" s="62"/>
      <c r="C136" s="19" t="s">
        <v>298</v>
      </c>
      <c r="D136" s="27">
        <v>0</v>
      </c>
      <c r="E136" s="27">
        <v>0</v>
      </c>
      <c r="F136" s="57"/>
    </row>
    <row r="137" spans="1:6" x14ac:dyDescent="0.3">
      <c r="A137" s="46">
        <v>20</v>
      </c>
      <c r="B137" s="62"/>
      <c r="C137" s="19" t="s">
        <v>299</v>
      </c>
      <c r="D137" s="27">
        <v>1772</v>
      </c>
      <c r="E137" s="27">
        <v>2938643</v>
      </c>
      <c r="F137" s="57"/>
    </row>
    <row r="138" spans="1:6" x14ac:dyDescent="0.3">
      <c r="A138" s="46">
        <v>21</v>
      </c>
      <c r="B138" s="62"/>
      <c r="C138" s="19" t="s">
        <v>300</v>
      </c>
      <c r="D138" s="27">
        <v>0</v>
      </c>
      <c r="E138" s="27">
        <v>0</v>
      </c>
      <c r="F138" s="57"/>
    </row>
    <row r="139" spans="1:6" x14ac:dyDescent="0.3">
      <c r="A139" s="46">
        <v>22</v>
      </c>
      <c r="B139" s="62"/>
      <c r="C139" s="19" t="s">
        <v>301</v>
      </c>
      <c r="D139" s="27">
        <v>0</v>
      </c>
      <c r="E139" s="27">
        <v>0</v>
      </c>
      <c r="F139" s="57"/>
    </row>
    <row r="140" spans="1:6" x14ac:dyDescent="0.3">
      <c r="A140" s="46">
        <v>23</v>
      </c>
      <c r="B140" s="62"/>
      <c r="C140" s="19" t="s">
        <v>302</v>
      </c>
      <c r="D140" s="27">
        <v>0</v>
      </c>
      <c r="E140" s="27">
        <v>0</v>
      </c>
      <c r="F140" s="57"/>
    </row>
    <row r="141" spans="1:6" x14ac:dyDescent="0.3">
      <c r="A141" s="46">
        <v>24</v>
      </c>
      <c r="B141" s="62"/>
      <c r="C141" s="19" t="s">
        <v>303</v>
      </c>
      <c r="D141" s="27">
        <v>0</v>
      </c>
      <c r="E141" s="27">
        <v>0</v>
      </c>
      <c r="F141" s="57"/>
    </row>
    <row r="142" spans="1:6" x14ac:dyDescent="0.3">
      <c r="A142" s="46">
        <v>25</v>
      </c>
      <c r="B142" s="62"/>
      <c r="C142" s="19" t="s">
        <v>304</v>
      </c>
      <c r="D142" s="27">
        <v>0</v>
      </c>
      <c r="E142" s="27">
        <v>0</v>
      </c>
      <c r="F142" s="57"/>
    </row>
    <row r="143" spans="1:6" x14ac:dyDescent="0.3">
      <c r="A143" s="46">
        <v>26</v>
      </c>
      <c r="B143" s="62"/>
      <c r="C143" s="19" t="s">
        <v>305</v>
      </c>
      <c r="D143" s="27">
        <v>994</v>
      </c>
      <c r="E143" s="27">
        <v>1334678</v>
      </c>
      <c r="F143" s="57"/>
    </row>
    <row r="144" spans="1:6" x14ac:dyDescent="0.3">
      <c r="A144" s="46">
        <v>27</v>
      </c>
      <c r="B144" s="62"/>
      <c r="C144" s="19" t="s">
        <v>306</v>
      </c>
      <c r="D144" s="27">
        <v>0</v>
      </c>
      <c r="E144" s="27">
        <v>0</v>
      </c>
      <c r="F144" s="57"/>
    </row>
    <row r="145" spans="1:6" x14ac:dyDescent="0.3">
      <c r="A145" s="46">
        <v>28</v>
      </c>
      <c r="B145" s="62"/>
      <c r="C145" s="19" t="s">
        <v>307</v>
      </c>
      <c r="D145" s="27">
        <v>0</v>
      </c>
      <c r="E145" s="27">
        <v>0</v>
      </c>
      <c r="F145" s="57"/>
    </row>
    <row r="146" spans="1:6" x14ac:dyDescent="0.3">
      <c r="A146" s="46">
        <v>29</v>
      </c>
      <c r="B146" s="62"/>
      <c r="C146" s="19" t="s">
        <v>308</v>
      </c>
      <c r="D146" s="27">
        <v>0</v>
      </c>
      <c r="E146" s="27">
        <v>0</v>
      </c>
      <c r="F146" s="57"/>
    </row>
    <row r="147" spans="1:6" x14ac:dyDescent="0.3">
      <c r="A147" s="46">
        <v>30</v>
      </c>
      <c r="B147" s="62"/>
      <c r="C147" s="19" t="s">
        <v>309</v>
      </c>
      <c r="D147" s="27">
        <v>0</v>
      </c>
      <c r="E147" s="27">
        <v>0</v>
      </c>
      <c r="F147" s="57"/>
    </row>
    <row r="148" spans="1:6" x14ac:dyDescent="0.3">
      <c r="A148" s="46">
        <v>31</v>
      </c>
      <c r="B148" s="62"/>
      <c r="C148" s="19" t="s">
        <v>310</v>
      </c>
      <c r="D148" s="27">
        <v>142</v>
      </c>
      <c r="E148" s="27">
        <v>253851</v>
      </c>
      <c r="F148" s="57"/>
    </row>
    <row r="149" spans="1:6" x14ac:dyDescent="0.3">
      <c r="A149" s="46">
        <v>32</v>
      </c>
      <c r="B149" s="62"/>
      <c r="C149" s="19" t="s">
        <v>311</v>
      </c>
      <c r="D149" s="27">
        <v>0</v>
      </c>
      <c r="E149" s="27">
        <v>0</v>
      </c>
      <c r="F149" s="57"/>
    </row>
    <row r="150" spans="1:6" x14ac:dyDescent="0.3">
      <c r="A150" s="46">
        <v>33</v>
      </c>
      <c r="B150" s="62"/>
      <c r="C150" s="19" t="s">
        <v>312</v>
      </c>
      <c r="D150" s="27">
        <v>0</v>
      </c>
      <c r="E150" s="27">
        <v>0</v>
      </c>
      <c r="F150" s="57"/>
    </row>
    <row r="151" spans="1:6" x14ac:dyDescent="0.3">
      <c r="A151" s="46">
        <v>34</v>
      </c>
      <c r="B151" s="62"/>
      <c r="C151" s="19" t="s">
        <v>313</v>
      </c>
      <c r="D151" s="27">
        <v>106</v>
      </c>
      <c r="E151" s="27">
        <v>110279</v>
      </c>
      <c r="F151" s="57"/>
    </row>
    <row r="152" spans="1:6" x14ac:dyDescent="0.3">
      <c r="A152" s="46">
        <v>35</v>
      </c>
      <c r="B152" s="62"/>
      <c r="C152" s="19" t="s">
        <v>314</v>
      </c>
      <c r="D152" s="27">
        <v>190</v>
      </c>
      <c r="E152" s="27">
        <v>192516</v>
      </c>
      <c r="F152" s="57"/>
    </row>
    <row r="153" spans="1:6" x14ac:dyDescent="0.3">
      <c r="A153" s="46">
        <v>36</v>
      </c>
      <c r="B153" s="63"/>
      <c r="C153" s="19" t="s">
        <v>315</v>
      </c>
      <c r="D153" s="27">
        <v>0</v>
      </c>
      <c r="E153" s="27">
        <v>0</v>
      </c>
      <c r="F153" s="56"/>
    </row>
    <row r="154" spans="1:6" x14ac:dyDescent="0.3">
      <c r="A154" s="66" t="s">
        <v>106</v>
      </c>
      <c r="B154" s="67"/>
      <c r="C154" s="68"/>
      <c r="D154" s="15">
        <v>3644</v>
      </c>
      <c r="E154" s="15">
        <v>5404385</v>
      </c>
    </row>
    <row r="155" spans="1:6" ht="15" customHeight="1" x14ac:dyDescent="0.3">
      <c r="D155" s="17"/>
      <c r="E155" s="17"/>
    </row>
    <row r="156" spans="1:6" ht="15" customHeight="1" x14ac:dyDescent="0.3">
      <c r="D156" s="17"/>
      <c r="E156" s="17"/>
    </row>
    <row r="157" spans="1:6" ht="15" customHeight="1" x14ac:dyDescent="0.3">
      <c r="A157" s="61" t="s">
        <v>0</v>
      </c>
      <c r="B157" s="61" t="s">
        <v>107</v>
      </c>
      <c r="C157" s="70" t="s">
        <v>108</v>
      </c>
      <c r="D157" s="71" t="s">
        <v>316</v>
      </c>
      <c r="E157" s="71" t="s">
        <v>3</v>
      </c>
    </row>
    <row r="158" spans="1:6" ht="15" customHeight="1" x14ac:dyDescent="0.3">
      <c r="A158" s="62"/>
      <c r="B158" s="62"/>
      <c r="C158" s="62"/>
      <c r="D158" s="62"/>
      <c r="E158" s="62"/>
    </row>
    <row r="159" spans="1:6" ht="15" customHeight="1" x14ac:dyDescent="0.3">
      <c r="A159" s="63"/>
      <c r="B159" s="63"/>
      <c r="C159" s="63"/>
      <c r="D159" s="63"/>
      <c r="E159" s="63"/>
    </row>
    <row r="160" spans="1:6" ht="15" customHeight="1" x14ac:dyDescent="0.3">
      <c r="A160" s="46">
        <v>1</v>
      </c>
      <c r="B160" s="47"/>
      <c r="C160" s="47" t="s">
        <v>317</v>
      </c>
      <c r="D160" s="48">
        <v>179</v>
      </c>
      <c r="E160" s="48">
        <v>315022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1" t="s">
        <v>0</v>
      </c>
      <c r="B163" s="61" t="s">
        <v>107</v>
      </c>
      <c r="C163" s="70" t="s">
        <v>108</v>
      </c>
      <c r="D163" s="71" t="s">
        <v>184</v>
      </c>
      <c r="E163" s="71" t="s">
        <v>3</v>
      </c>
    </row>
    <row r="164" spans="1:5" ht="15" customHeight="1" x14ac:dyDescent="0.3">
      <c r="A164" s="62"/>
      <c r="B164" s="62"/>
      <c r="C164" s="62"/>
      <c r="D164" s="62"/>
      <c r="E164" s="62"/>
    </row>
    <row r="165" spans="1:5" ht="15" customHeight="1" x14ac:dyDescent="0.3">
      <c r="A165" s="63"/>
      <c r="B165" s="63"/>
      <c r="C165" s="63"/>
      <c r="D165" s="63"/>
      <c r="E165" s="63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1420</v>
      </c>
      <c r="E166" s="9">
        <v>5513491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39</v>
      </c>
      <c r="E167" s="9">
        <v>63333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786</v>
      </c>
      <c r="E168" s="9">
        <v>831928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3" t="s">
        <v>0</v>
      </c>
      <c r="B171" s="73" t="s">
        <v>107</v>
      </c>
      <c r="C171" s="75" t="s">
        <v>108</v>
      </c>
      <c r="D171" s="71" t="s">
        <v>184</v>
      </c>
      <c r="E171" s="71" t="s">
        <v>3</v>
      </c>
    </row>
    <row r="172" spans="1:5" ht="15" customHeight="1" x14ac:dyDescent="0.3">
      <c r="A172" s="60"/>
      <c r="B172" s="60"/>
      <c r="C172" s="76"/>
      <c r="D172" s="62"/>
      <c r="E172" s="62"/>
    </row>
    <row r="173" spans="1:5" ht="15" customHeight="1" x14ac:dyDescent="0.3">
      <c r="A173" s="74"/>
      <c r="B173" s="74"/>
      <c r="C173" s="77"/>
      <c r="D173" s="63"/>
      <c r="E173" s="63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719</v>
      </c>
      <c r="E174" s="9">
        <v>760443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8" x14ac:dyDescent="0.3">
      <c r="A177" s="61" t="s">
        <v>0</v>
      </c>
      <c r="B177" s="61" t="s">
        <v>107</v>
      </c>
      <c r="C177" s="70" t="s">
        <v>108</v>
      </c>
      <c r="D177" s="71" t="s">
        <v>184</v>
      </c>
      <c r="E177" s="71" t="s">
        <v>3</v>
      </c>
    </row>
    <row r="178" spans="1:8" ht="15" customHeight="1" x14ac:dyDescent="0.3">
      <c r="A178" s="62"/>
      <c r="B178" s="62"/>
      <c r="C178" s="62"/>
      <c r="D178" s="62"/>
      <c r="E178" s="62"/>
    </row>
    <row r="179" spans="1:8" ht="15" customHeight="1" x14ac:dyDescent="0.3">
      <c r="A179" s="63"/>
      <c r="B179" s="63"/>
      <c r="C179" s="63"/>
      <c r="D179" s="63"/>
      <c r="E179" s="63"/>
    </row>
    <row r="180" spans="1:8" ht="15.75" customHeight="1" x14ac:dyDescent="0.3">
      <c r="A180" s="46">
        <v>1</v>
      </c>
      <c r="B180" s="80" t="s">
        <v>325</v>
      </c>
      <c r="C180" s="10" t="s">
        <v>326</v>
      </c>
      <c r="D180" s="27">
        <v>0</v>
      </c>
      <c r="E180" s="27">
        <v>0</v>
      </c>
    </row>
    <row r="181" spans="1:8" ht="15.75" customHeight="1" x14ac:dyDescent="0.3">
      <c r="A181" s="46">
        <v>2</v>
      </c>
      <c r="B181" s="62"/>
      <c r="C181" s="10" t="s">
        <v>327</v>
      </c>
      <c r="D181" s="27">
        <v>1300</v>
      </c>
      <c r="E181" s="27">
        <v>3365724</v>
      </c>
      <c r="G181" s="55"/>
      <c r="H181" s="55"/>
    </row>
    <row r="182" spans="1:8" ht="15.75" customHeight="1" x14ac:dyDescent="0.3">
      <c r="A182" s="46">
        <v>3</v>
      </c>
      <c r="B182" s="62"/>
      <c r="C182" s="13" t="s">
        <v>328</v>
      </c>
      <c r="D182" s="27">
        <v>0</v>
      </c>
      <c r="E182" s="27">
        <v>0</v>
      </c>
    </row>
    <row r="183" spans="1:8" ht="15.75" customHeight="1" x14ac:dyDescent="0.3">
      <c r="A183" s="46">
        <v>4</v>
      </c>
      <c r="B183" s="62"/>
      <c r="C183" s="13" t="s">
        <v>329</v>
      </c>
      <c r="D183" s="27">
        <v>700</v>
      </c>
      <c r="E183" s="27">
        <v>5776363</v>
      </c>
      <c r="G183" s="55"/>
      <c r="H183" s="55"/>
    </row>
    <row r="184" spans="1:8" ht="15.75" customHeight="1" x14ac:dyDescent="0.3">
      <c r="A184" s="46">
        <v>5</v>
      </c>
      <c r="B184" s="62"/>
      <c r="C184" s="10" t="s">
        <v>330</v>
      </c>
      <c r="D184" s="27">
        <v>0</v>
      </c>
      <c r="E184" s="27">
        <v>0</v>
      </c>
    </row>
    <row r="185" spans="1:8" ht="15.75" customHeight="1" x14ac:dyDescent="0.3">
      <c r="A185" s="46">
        <v>6</v>
      </c>
      <c r="B185" s="62"/>
      <c r="C185" s="10" t="s">
        <v>331</v>
      </c>
      <c r="D185" s="27">
        <v>0</v>
      </c>
      <c r="E185" s="27">
        <v>0</v>
      </c>
    </row>
    <row r="186" spans="1:8" ht="15.75" customHeight="1" x14ac:dyDescent="0.3">
      <c r="A186" s="46">
        <v>7</v>
      </c>
      <c r="B186" s="62"/>
      <c r="C186" s="13" t="s">
        <v>332</v>
      </c>
      <c r="D186" s="27">
        <v>0</v>
      </c>
      <c r="E186" s="27">
        <v>0</v>
      </c>
    </row>
    <row r="187" spans="1:8" ht="15.75" customHeight="1" x14ac:dyDescent="0.3">
      <c r="A187" s="46">
        <v>8</v>
      </c>
      <c r="B187" s="62"/>
      <c r="C187" s="13" t="s">
        <v>333</v>
      </c>
      <c r="D187" s="27">
        <v>0</v>
      </c>
      <c r="E187" s="27">
        <v>0</v>
      </c>
    </row>
    <row r="188" spans="1:8" ht="15.75" customHeight="1" x14ac:dyDescent="0.3">
      <c r="A188" s="46">
        <v>9</v>
      </c>
      <c r="B188" s="62"/>
      <c r="C188" s="10" t="s">
        <v>334</v>
      </c>
      <c r="D188" s="27">
        <v>0</v>
      </c>
      <c r="E188" s="27">
        <v>0</v>
      </c>
    </row>
    <row r="189" spans="1:8" ht="15.75" customHeight="1" x14ac:dyDescent="0.3">
      <c r="A189" s="46">
        <v>10</v>
      </c>
      <c r="B189" s="62"/>
      <c r="C189" s="10" t="s">
        <v>335</v>
      </c>
      <c r="D189" s="27">
        <v>0</v>
      </c>
      <c r="E189" s="27">
        <v>0</v>
      </c>
      <c r="G189" s="55"/>
      <c r="H189" s="55"/>
    </row>
    <row r="190" spans="1:8" ht="15.75" customHeight="1" x14ac:dyDescent="0.3">
      <c r="A190" s="46">
        <v>11</v>
      </c>
      <c r="B190" s="62"/>
      <c r="C190" s="13" t="s">
        <v>336</v>
      </c>
      <c r="D190" s="27">
        <v>0</v>
      </c>
      <c r="E190" s="27">
        <v>0</v>
      </c>
    </row>
    <row r="191" spans="1:8" ht="15.75" customHeight="1" x14ac:dyDescent="0.3">
      <c r="A191" s="46">
        <v>12</v>
      </c>
      <c r="B191" s="63"/>
      <c r="C191" s="13" t="s">
        <v>337</v>
      </c>
      <c r="D191" s="27">
        <v>0</v>
      </c>
      <c r="E191" s="27">
        <v>0</v>
      </c>
    </row>
    <row r="192" spans="1:8" ht="15.75" customHeight="1" x14ac:dyDescent="0.3">
      <c r="A192" s="66" t="s">
        <v>106</v>
      </c>
      <c r="B192" s="67"/>
      <c r="C192" s="68"/>
      <c r="D192" s="49">
        <v>2000</v>
      </c>
      <c r="E192" s="49">
        <v>9142087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1" t="s">
        <v>0</v>
      </c>
      <c r="B195" s="61" t="s">
        <v>107</v>
      </c>
      <c r="C195" s="70" t="s">
        <v>108</v>
      </c>
      <c r="D195" s="71" t="s">
        <v>278</v>
      </c>
      <c r="E195" s="71" t="s">
        <v>3</v>
      </c>
    </row>
    <row r="196" spans="1:6" ht="15.75" customHeight="1" x14ac:dyDescent="0.3">
      <c r="A196" s="62"/>
      <c r="B196" s="62"/>
      <c r="C196" s="62"/>
      <c r="D196" s="62"/>
      <c r="E196" s="62"/>
    </row>
    <row r="197" spans="1:6" ht="15.75" customHeight="1" x14ac:dyDescent="0.3">
      <c r="A197" s="63"/>
      <c r="B197" s="63"/>
      <c r="C197" s="63"/>
      <c r="D197" s="63"/>
      <c r="E197" s="63"/>
    </row>
    <row r="198" spans="1:6" x14ac:dyDescent="0.3">
      <c r="A198" s="46">
        <v>1</v>
      </c>
      <c r="B198" s="79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63"/>
      <c r="C199" s="19" t="s">
        <v>314</v>
      </c>
      <c r="D199" s="27">
        <v>750</v>
      </c>
      <c r="E199" s="27">
        <v>5242763</v>
      </c>
      <c r="F199" s="55"/>
    </row>
    <row r="200" spans="1:6" ht="15.75" customHeight="1" x14ac:dyDescent="0.3">
      <c r="A200" s="66" t="s">
        <v>106</v>
      </c>
      <c r="B200" s="67"/>
      <c r="C200" s="68"/>
      <c r="D200" s="15">
        <v>750</v>
      </c>
      <c r="E200" s="15">
        <v>5242763</v>
      </c>
      <c r="F200" s="55"/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9" t="s">
        <v>0</v>
      </c>
      <c r="B203" s="79" t="s">
        <v>107</v>
      </c>
      <c r="C203" s="70" t="s">
        <v>108</v>
      </c>
      <c r="D203" s="71" t="s">
        <v>184</v>
      </c>
      <c r="E203" s="71" t="s">
        <v>338</v>
      </c>
      <c r="F203" s="71" t="s">
        <v>3</v>
      </c>
    </row>
    <row r="204" spans="1:6" x14ac:dyDescent="0.3">
      <c r="A204" s="62"/>
      <c r="B204" s="62"/>
      <c r="C204" s="62"/>
      <c r="D204" s="62"/>
      <c r="E204" s="62"/>
      <c r="F204" s="62"/>
    </row>
    <row r="205" spans="1:6" x14ac:dyDescent="0.3">
      <c r="A205" s="63"/>
      <c r="B205" s="63"/>
      <c r="C205" s="63"/>
      <c r="D205" s="63"/>
      <c r="E205" s="63"/>
      <c r="F205" s="63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2039</v>
      </c>
      <c r="E206" s="28">
        <v>9487</v>
      </c>
      <c r="F206" s="28">
        <v>2420161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2039</v>
      </c>
      <c r="E209" s="15">
        <v>9487</v>
      </c>
      <c r="F209" s="15">
        <v>2420161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9" t="s">
        <v>0</v>
      </c>
      <c r="B212" s="79" t="s">
        <v>107</v>
      </c>
      <c r="C212" s="70" t="s">
        <v>108</v>
      </c>
      <c r="D212" s="71" t="s">
        <v>278</v>
      </c>
      <c r="E212" s="71" t="s">
        <v>338</v>
      </c>
      <c r="F212" s="71" t="s">
        <v>3</v>
      </c>
    </row>
    <row r="213" spans="1:6" x14ac:dyDescent="0.3">
      <c r="A213" s="62"/>
      <c r="B213" s="62"/>
      <c r="C213" s="62"/>
      <c r="D213" s="62"/>
      <c r="E213" s="62"/>
      <c r="F213" s="62"/>
    </row>
    <row r="214" spans="1:6" x14ac:dyDescent="0.3">
      <c r="A214" s="63"/>
      <c r="B214" s="63"/>
      <c r="C214" s="63"/>
      <c r="D214" s="63"/>
      <c r="E214" s="63"/>
      <c r="F214" s="63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13" sqref="E13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8" t="s">
        <v>365</v>
      </c>
      <c r="B1" s="60"/>
      <c r="C1" s="60"/>
      <c r="D1" s="60"/>
      <c r="E1" s="60"/>
    </row>
    <row r="4" spans="1:5" ht="15" customHeight="1" x14ac:dyDescent="0.3"/>
    <row r="5" spans="1:5" x14ac:dyDescent="0.3">
      <c r="A5" s="61" t="s">
        <v>0</v>
      </c>
      <c r="B5" s="61" t="s">
        <v>107</v>
      </c>
      <c r="C5" s="82" t="s">
        <v>108</v>
      </c>
      <c r="D5" s="71" t="s">
        <v>109</v>
      </c>
      <c r="E5" s="71" t="s">
        <v>3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46">
        <v>4</v>
      </c>
      <c r="B8" s="46" t="s">
        <v>347</v>
      </c>
      <c r="C8" s="4" t="s">
        <v>348</v>
      </c>
      <c r="D8" s="9">
        <v>2748</v>
      </c>
      <c r="E8" s="9">
        <v>295407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30</v>
      </c>
      <c r="E13" s="9">
        <v>14195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600</v>
      </c>
      <c r="E18" s="9">
        <v>69414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81" t="s">
        <v>106</v>
      </c>
      <c r="B23" s="67"/>
      <c r="C23" s="68"/>
      <c r="D23" s="8">
        <v>3378</v>
      </c>
      <c r="E23" s="8">
        <v>379016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9" sqref="C19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365</v>
      </c>
      <c r="B1" s="84"/>
      <c r="C1" s="84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5" t="s">
        <v>363</v>
      </c>
      <c r="C3" s="88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6"/>
      <c r="C4" s="62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7"/>
      <c r="C5" s="6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71" t="s">
        <v>364</v>
      </c>
      <c r="C7" s="71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9"/>
      <c r="C8" s="89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9"/>
      <c r="C9" s="89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2023-10-17T05:25:13Z</dcterms:modified>
</cp:coreProperties>
</file>